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nay\My Drive\Pathstone\All Book and Training Program\Toolbox\4.1 Tools to Identify Value\2 Priority matix\"/>
    </mc:Choice>
  </mc:AlternateContent>
  <xr:revisionPtr revIDLastSave="0" documentId="13_ncr:1_{4BBE93F1-91EE-4AD1-8826-3F3E58695EEC}" xr6:coauthVersionLast="47" xr6:coauthVersionMax="47" xr10:uidLastSave="{00000000-0000-0000-0000-000000000000}"/>
  <bookViews>
    <workbookView xWindow="-120" yWindow="-120" windowWidth="20730" windowHeight="11310" xr2:uid="{CB162200-A3B2-41AB-92CE-163FCC61935B}"/>
  </bookViews>
  <sheets>
    <sheet name="Prioritization Table" sheetId="7" r:id="rId1"/>
    <sheet name="Prioritization Table (EXAMPLE)" sheetId="8" r:id="rId2"/>
    <sheet name="Priority Matrix" sheetId="2" r:id="rId3"/>
  </sheets>
  <definedNames>
    <definedName name="_xlnm.Print_Area" localSheetId="2">'Priority Matrix'!$A$1:$S$45</definedName>
    <definedName name="_xlnm.Print_Titles" localSheetId="0">'Prioritization Table'!$1:$2</definedName>
    <definedName name="_xlnm.Print_Titles" localSheetId="1">'Prioritization Table (EXAMPLE)'!$1:$2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7" l="1"/>
  <c r="P22" i="7"/>
  <c r="P23" i="7"/>
  <c r="P20" i="7"/>
  <c r="P10" i="7"/>
  <c r="P11" i="7"/>
  <c r="P12" i="7"/>
  <c r="P9" i="7"/>
  <c r="G43" i="8"/>
  <c r="F43" i="8"/>
  <c r="E43" i="8"/>
  <c r="D43" i="8"/>
  <c r="C43" i="8"/>
  <c r="H43" i="8" s="1"/>
  <c r="I43" i="8" s="1"/>
  <c r="B43" i="8"/>
  <c r="G42" i="8"/>
  <c r="F42" i="8"/>
  <c r="E42" i="8"/>
  <c r="D42" i="8"/>
  <c r="C42" i="8"/>
  <c r="H42" i="8" s="1"/>
  <c r="B42" i="8"/>
  <c r="G41" i="8"/>
  <c r="F41" i="8"/>
  <c r="E41" i="8"/>
  <c r="D41" i="8"/>
  <c r="C41" i="8"/>
  <c r="H41" i="8" s="1"/>
  <c r="B41" i="8"/>
  <c r="G40" i="8"/>
  <c r="F40" i="8"/>
  <c r="E40" i="8"/>
  <c r="D40" i="8"/>
  <c r="C40" i="8"/>
  <c r="H40" i="8" s="1"/>
  <c r="B40" i="8"/>
  <c r="G39" i="8"/>
  <c r="F39" i="8"/>
  <c r="E39" i="8"/>
  <c r="D39" i="8"/>
  <c r="C39" i="8"/>
  <c r="H39" i="8" s="1"/>
  <c r="B39" i="8"/>
  <c r="G38" i="8"/>
  <c r="F38" i="8"/>
  <c r="E38" i="8"/>
  <c r="D38" i="8"/>
  <c r="C38" i="8"/>
  <c r="H38" i="8" s="1"/>
  <c r="I38" i="8" s="1"/>
  <c r="B38" i="8"/>
  <c r="G36" i="8"/>
  <c r="F36" i="8"/>
  <c r="E36" i="8"/>
  <c r="D36" i="8"/>
  <c r="C36" i="8"/>
  <c r="L19" i="8"/>
  <c r="N18" i="8"/>
  <c r="M18" i="8"/>
  <c r="L18" i="8"/>
  <c r="K18" i="8"/>
  <c r="F13" i="8"/>
  <c r="F14" i="8" s="1"/>
  <c r="E13" i="8"/>
  <c r="E14" i="8" s="1"/>
  <c r="D13" i="8"/>
  <c r="D14" i="8" s="1"/>
  <c r="C13" i="8"/>
  <c r="C14" i="8" s="1"/>
  <c r="G12" i="8"/>
  <c r="N19" i="8" s="1"/>
  <c r="G11" i="8"/>
  <c r="M19" i="8" s="1"/>
  <c r="G10" i="8"/>
  <c r="G9" i="8"/>
  <c r="K19" i="8" s="1"/>
  <c r="M8" i="8"/>
  <c r="L8" i="8"/>
  <c r="K8" i="8"/>
  <c r="N7" i="8"/>
  <c r="M7" i="8"/>
  <c r="L7" i="8"/>
  <c r="K7" i="8"/>
  <c r="I42" i="8" l="1"/>
  <c r="O22" i="8"/>
  <c r="O20" i="8"/>
  <c r="P20" i="8" s="1"/>
  <c r="O23" i="8"/>
  <c r="O21" i="8"/>
  <c r="I40" i="8"/>
  <c r="I39" i="8"/>
  <c r="I41" i="8"/>
  <c r="N8" i="8"/>
  <c r="O12" i="8" s="1"/>
  <c r="P21" i="8" l="1"/>
  <c r="O10" i="8"/>
  <c r="O9" i="8"/>
  <c r="P9" i="8" s="1"/>
  <c r="P22" i="8"/>
  <c r="O11" i="8"/>
  <c r="P23" i="8"/>
  <c r="P10" i="8" l="1"/>
  <c r="P11" i="8"/>
  <c r="P12" i="8"/>
  <c r="N18" i="7" l="1"/>
  <c r="M18" i="7"/>
  <c r="L18" i="7"/>
  <c r="K18" i="7"/>
  <c r="G41" i="7"/>
  <c r="G38" i="7"/>
  <c r="G39" i="7"/>
  <c r="G40" i="7"/>
  <c r="G42" i="7"/>
  <c r="G43" i="7"/>
  <c r="F39" i="7"/>
  <c r="F40" i="7"/>
  <c r="F41" i="7"/>
  <c r="F42" i="7"/>
  <c r="F43" i="7"/>
  <c r="F38" i="7"/>
  <c r="E38" i="7"/>
  <c r="D38" i="7"/>
  <c r="E39" i="7"/>
  <c r="E40" i="7"/>
  <c r="E41" i="7"/>
  <c r="E42" i="7"/>
  <c r="E43" i="7"/>
  <c r="C39" i="7"/>
  <c r="C40" i="7"/>
  <c r="C41" i="7"/>
  <c r="C42" i="7"/>
  <c r="C43" i="7"/>
  <c r="C38" i="7"/>
  <c r="D39" i="7"/>
  <c r="D40" i="7"/>
  <c r="D41" i="7"/>
  <c r="D42" i="7"/>
  <c r="D43" i="7"/>
  <c r="D36" i="7"/>
  <c r="E36" i="7"/>
  <c r="F36" i="7"/>
  <c r="G36" i="7"/>
  <c r="C36" i="7"/>
  <c r="B39" i="7"/>
  <c r="B40" i="7"/>
  <c r="B41" i="7"/>
  <c r="B42" i="7"/>
  <c r="B43" i="7"/>
  <c r="B38" i="7"/>
  <c r="H43" i="7" l="1"/>
  <c r="I43" i="7" s="1"/>
  <c r="H39" i="7"/>
  <c r="H41" i="7"/>
  <c r="H42" i="7"/>
  <c r="I42" i="7" s="1"/>
  <c r="H38" i="7"/>
  <c r="H40" i="7"/>
  <c r="N7" i="7"/>
  <c r="M7" i="7"/>
  <c r="L7" i="7"/>
  <c r="K7" i="7"/>
  <c r="D13" i="7"/>
  <c r="D14" i="7" s="1"/>
  <c r="E13" i="7"/>
  <c r="E14" i="7" s="1"/>
  <c r="F13" i="7"/>
  <c r="F14" i="7" s="1"/>
  <c r="C13" i="7"/>
  <c r="C14" i="7" s="1"/>
  <c r="G10" i="7"/>
  <c r="L19" i="7" s="1"/>
  <c r="G11" i="7"/>
  <c r="M8" i="7" s="1"/>
  <c r="G12" i="7"/>
  <c r="N8" i="7" s="1"/>
  <c r="G9" i="7"/>
  <c r="K19" i="7" s="1"/>
  <c r="I41" i="7" l="1"/>
  <c r="I40" i="7"/>
  <c r="I39" i="7"/>
  <c r="I38" i="7"/>
  <c r="L8" i="7"/>
  <c r="M19" i="7"/>
  <c r="N19" i="7"/>
  <c r="K8" i="7"/>
  <c r="O20" i="7" l="1"/>
  <c r="O10" i="7"/>
  <c r="O21" i="7"/>
  <c r="O12" i="7"/>
  <c r="O23" i="7"/>
  <c r="O9" i="7"/>
  <c r="O22" i="7"/>
  <c r="O11" i="7"/>
</calcChain>
</file>

<file path=xl/sharedStrings.xml><?xml version="1.0" encoding="utf-8"?>
<sst xmlns="http://schemas.openxmlformats.org/spreadsheetml/2006/main" count="99" uniqueCount="56">
  <si>
    <t>IMPACT-EFFORT PRIORITY MATRIX</t>
  </si>
  <si>
    <t>HIGH</t>
  </si>
  <si>
    <t>🕺</t>
  </si>
  <si>
    <t>💰</t>
  </si>
  <si>
    <t>QUICK WINS</t>
  </si>
  <si>
    <t>TOP PRIORITY - STRATEGIC</t>
  </si>
  <si>
    <t>IMPACT</t>
  </si>
  <si>
    <t>INCREMENTAL IMPROVEMET</t>
  </si>
  <si>
    <t>TIME WASTE</t>
  </si>
  <si>
    <t>👍</t>
  </si>
  <si>
    <t>💀</t>
  </si>
  <si>
    <t>LOW</t>
  </si>
  <si>
    <t>EFFORT</t>
  </si>
  <si>
    <t>CRITERIA</t>
  </si>
  <si>
    <t>LEVEL OF IMPORTANCE BY TEAM MEMBER</t>
  </si>
  <si>
    <t>OPTION ONE</t>
  </si>
  <si>
    <t>Cost Effective</t>
  </si>
  <si>
    <t>Decreased defects</t>
  </si>
  <si>
    <t>Increased productivity</t>
  </si>
  <si>
    <t>User friendly</t>
  </si>
  <si>
    <t>Adam</t>
  </si>
  <si>
    <t>Emir</t>
  </si>
  <si>
    <t>Sara</t>
  </si>
  <si>
    <t>Zekaria</t>
  </si>
  <si>
    <t>TOTAL</t>
  </si>
  <si>
    <t>PRIORITIZATION TO SELECT EQUIPMENT</t>
  </si>
  <si>
    <t>OPTIONS/WEIGHT</t>
  </si>
  <si>
    <t>Equipment 1</t>
  </si>
  <si>
    <t>Equipment 2</t>
  </si>
  <si>
    <t>Equipment 3</t>
  </si>
  <si>
    <t>Equipment 4</t>
  </si>
  <si>
    <t>RANK</t>
  </si>
  <si>
    <t>PRIORITIZATION TO SELECT BEST METHOD</t>
  </si>
  <si>
    <t>Questionnaire</t>
  </si>
  <si>
    <t>Interview</t>
  </si>
  <si>
    <t>Observation</t>
  </si>
  <si>
    <t>Focus group</t>
  </si>
  <si>
    <t>Energy reduction</t>
  </si>
  <si>
    <t>Spoilage reduction</t>
  </si>
  <si>
    <t>Reduce strap width</t>
  </si>
  <si>
    <t>Reduce stretch wrap usage</t>
  </si>
  <si>
    <t>Reduce over varnished usage</t>
  </si>
  <si>
    <t>OPTION TWO</t>
  </si>
  <si>
    <t>Cost</t>
  </si>
  <si>
    <t>Yearly Savings</t>
  </si>
  <si>
    <t>Months to complete</t>
  </si>
  <si>
    <t>WEIGHTED SCORES</t>
  </si>
  <si>
    <t>Other criteria</t>
  </si>
  <si>
    <t>Highest the better</t>
  </si>
  <si>
    <t>Lowest the better</t>
  </si>
  <si>
    <t>Rate 1 to 4: The higher the score, the better</t>
  </si>
  <si>
    <t>Rate 1 to 100: Total must be 100</t>
  </si>
  <si>
    <t>PRIORITIZATION AND EVALUATION CRITERIA</t>
  </si>
  <si>
    <t xml:space="preserve">     PathStone Group</t>
  </si>
  <si>
    <t>PRIORITIZATION TO SELECT PROJECT PROFITABILITY</t>
  </si>
  <si>
    <t>Other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</si>
</sst>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Segoe UI Symbol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name val="Arial"/>
      <family val="2"/>
    </font>
    <font>
      <b/>
      <sz val="20"/>
      <color rgb="FFA38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85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/>
    <xf numFmtId="0" fontId="5" fillId="4" borderId="9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0" fillId="5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1" fillId="0" borderId="0" xfId="0" applyFont="1" applyProtection="1"/>
    <xf numFmtId="0" fontId="1" fillId="0" borderId="0" xfId="0" applyFont="1" applyProtection="1"/>
    <xf numFmtId="0" fontId="6" fillId="0" borderId="0" xfId="0" applyFont="1" applyProtection="1"/>
    <xf numFmtId="0" fontId="5" fillId="4" borderId="9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0" fillId="5" borderId="9" xfId="0" applyNumberForma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164" fontId="0" fillId="0" borderId="9" xfId="0" applyNumberFormat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2" xfId="0" applyFill="1" applyBorder="1"/>
    <xf numFmtId="0" fontId="3" fillId="7" borderId="3" xfId="0" applyFont="1" applyFill="1" applyBorder="1"/>
    <xf numFmtId="0" fontId="2" fillId="7" borderId="0" xfId="0" applyFont="1" applyFill="1" applyAlignment="1">
      <alignment horizontal="center" vertical="center"/>
    </xf>
    <xf numFmtId="0" fontId="0" fillId="7" borderId="0" xfId="0" applyFill="1"/>
    <xf numFmtId="0" fontId="0" fillId="7" borderId="5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0" xfId="0" applyFill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2" borderId="3" xfId="0" applyFill="1" applyBorder="1"/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</cellXfs>
  <cellStyles count="2">
    <cellStyle name="Normal" xfId="0" builtinId="0"/>
    <cellStyle name="Normal 2" xfId="1" xr:uid="{E8DE02D2-EDEA-43EF-8166-E84303389CA6}"/>
  </cellStyles>
  <dxfs count="0"/>
  <tableStyles count="0" defaultTableStyle="TableStyleMedium2" defaultPivotStyle="PivotStyleLight16"/>
  <colors>
    <mruColors>
      <color rgb="FFA38500"/>
      <color rgb="FF00B9FA"/>
      <color rgb="FFFFD03B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333436</xdr:colOff>
      <xdr:row>9</xdr:row>
      <xdr:rowOff>22412</xdr:rowOff>
    </xdr:from>
    <xdr:to>
      <xdr:col>8</xdr:col>
      <xdr:colOff>531780</xdr:colOff>
      <xdr:row>10</xdr:row>
      <xdr:rowOff>67235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8E9E5E97-060F-0AED-724A-48A67A9D1546}"/>
            </a:ext>
          </a:extLst>
        </xdr:cNvPr>
        <xdr:cNvSpPr/>
      </xdr:nvSpPr>
      <xdr:spPr>
        <a:xfrm>
          <a:off x="6819961" y="2851337"/>
          <a:ext cx="198344" cy="29247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333437</xdr:colOff>
      <xdr:row>20</xdr:row>
      <xdr:rowOff>0</xdr:rowOff>
    </xdr:from>
    <xdr:to>
      <xdr:col>8</xdr:col>
      <xdr:colOff>531781</xdr:colOff>
      <xdr:row>21</xdr:row>
      <xdr:rowOff>67235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34B14EA4-69DE-4D41-9C7D-EF736EC6E07E}"/>
            </a:ext>
          </a:extLst>
        </xdr:cNvPr>
        <xdr:cNvSpPr/>
      </xdr:nvSpPr>
      <xdr:spPr>
        <a:xfrm>
          <a:off x="6819962" y="5867400"/>
          <a:ext cx="198344" cy="3148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</xdr:col>
      <xdr:colOff>1681141</xdr:colOff>
      <xdr:row>36</xdr:row>
      <xdr:rowOff>164208</xdr:rowOff>
    </xdr:from>
    <xdr:to>
      <xdr:col>1</xdr:col>
      <xdr:colOff>1893034</xdr:colOff>
      <xdr:row>36</xdr:row>
      <xdr:rowOff>164523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96FE6C1-6329-B7FB-F320-F4F449A99A36}"/>
            </a:ext>
          </a:extLst>
        </xdr:cNvPr>
        <xdr:cNvCxnSpPr/>
      </xdr:nvCxnSpPr>
      <xdr:spPr>
        <a:xfrm flipV="1">
          <a:off x="1882847" y="11795914"/>
          <a:ext cx="211893" cy="31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186781</xdr:colOff>
      <xdr:row>36</xdr:row>
      <xdr:rowOff>64941</xdr:rowOff>
    </xdr:from>
    <xdr:to>
      <xdr:col>1</xdr:col>
      <xdr:colOff>190500</xdr:colOff>
      <xdr:row>36</xdr:row>
      <xdr:rowOff>268983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EC4A9C8-99C2-4897-9539-99E2800CC3DE}"/>
            </a:ext>
          </a:extLst>
        </xdr:cNvPr>
        <xdr:cNvCxnSpPr/>
      </xdr:nvCxnSpPr>
      <xdr:spPr>
        <a:xfrm flipH="1">
          <a:off x="6222167" y="8104907"/>
          <a:ext cx="3719" cy="20404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1603565</xdr:colOff>
      <xdr:row>18</xdr:row>
      <xdr:rowOff>165074</xdr:rowOff>
    </xdr:from>
    <xdr:to>
      <xdr:col>9</xdr:col>
      <xdr:colOff>1815458</xdr:colOff>
      <xdr:row>18</xdr:row>
      <xdr:rowOff>165389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7E943D2-364D-4586-A85A-8CBB2491192A}"/>
            </a:ext>
          </a:extLst>
        </xdr:cNvPr>
        <xdr:cNvCxnSpPr/>
      </xdr:nvCxnSpPr>
      <xdr:spPr>
        <a:xfrm flipV="1">
          <a:off x="8842565" y="6384339"/>
          <a:ext cx="211893" cy="31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187647</xdr:colOff>
      <xdr:row>18</xdr:row>
      <xdr:rowOff>65807</xdr:rowOff>
    </xdr:from>
    <xdr:to>
      <xdr:col>9</xdr:col>
      <xdr:colOff>191366</xdr:colOff>
      <xdr:row>18</xdr:row>
      <xdr:rowOff>269849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2CC75456-7354-4B28-8AB7-C6D64F7BE17B}"/>
            </a:ext>
          </a:extLst>
        </xdr:cNvPr>
        <xdr:cNvCxnSpPr/>
      </xdr:nvCxnSpPr>
      <xdr:spPr>
        <a:xfrm flipH="1">
          <a:off x="6223033" y="5321875"/>
          <a:ext cx="3719" cy="20404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1586349</xdr:colOff>
      <xdr:row>7</xdr:row>
      <xdr:rowOff>170271</xdr:rowOff>
    </xdr:from>
    <xdr:to>
      <xdr:col>9</xdr:col>
      <xdr:colOff>1798242</xdr:colOff>
      <xdr:row>7</xdr:row>
      <xdr:rowOff>170586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F66F90AA-F443-495A-B20E-705285C6E609}"/>
            </a:ext>
          </a:extLst>
        </xdr:cNvPr>
        <xdr:cNvCxnSpPr/>
      </xdr:nvCxnSpPr>
      <xdr:spPr>
        <a:xfrm flipV="1">
          <a:off x="7621735" y="2395657"/>
          <a:ext cx="211893" cy="31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192843</xdr:colOff>
      <xdr:row>7</xdr:row>
      <xdr:rowOff>71004</xdr:rowOff>
    </xdr:from>
    <xdr:to>
      <xdr:col>9</xdr:col>
      <xdr:colOff>196562</xdr:colOff>
      <xdr:row>7</xdr:row>
      <xdr:rowOff>275046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E700D92B-6524-4E14-BC13-93F75D81D138}"/>
            </a:ext>
          </a:extLst>
        </xdr:cNvPr>
        <xdr:cNvCxnSpPr/>
      </xdr:nvCxnSpPr>
      <xdr:spPr>
        <a:xfrm flipH="1">
          <a:off x="6228229" y="2296390"/>
          <a:ext cx="3719" cy="20404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156882</xdr:colOff>
      <xdr:row>0</xdr:row>
      <xdr:rowOff>22412</xdr:rowOff>
    </xdr:from>
    <xdr:to>
      <xdr:col>1</xdr:col>
      <xdr:colOff>593910</xdr:colOff>
      <xdr:row>2</xdr:row>
      <xdr:rowOff>108307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2892F36-ECA0-48D8-8FAC-FCE2C8AD8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8" y="22412"/>
          <a:ext cx="437028" cy="556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333436</xdr:colOff>
      <xdr:row>9</xdr:row>
      <xdr:rowOff>22412</xdr:rowOff>
    </xdr:from>
    <xdr:to>
      <xdr:col>8</xdr:col>
      <xdr:colOff>531780</xdr:colOff>
      <xdr:row>10</xdr:row>
      <xdr:rowOff>67235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74565BB0-EBD6-452D-BA16-FE087C46413C}"/>
            </a:ext>
          </a:extLst>
        </xdr:cNvPr>
        <xdr:cNvSpPr/>
      </xdr:nvSpPr>
      <xdr:spPr>
        <a:xfrm>
          <a:off x="6877111" y="2822762"/>
          <a:ext cx="198344" cy="29247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333437</xdr:colOff>
      <xdr:row>20</xdr:row>
      <xdr:rowOff>0</xdr:rowOff>
    </xdr:from>
    <xdr:to>
      <xdr:col>8</xdr:col>
      <xdr:colOff>531781</xdr:colOff>
      <xdr:row>21</xdr:row>
      <xdr:rowOff>67235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AAF70611-8323-44BD-B616-C7CE2595C058}"/>
            </a:ext>
          </a:extLst>
        </xdr:cNvPr>
        <xdr:cNvSpPr/>
      </xdr:nvSpPr>
      <xdr:spPr>
        <a:xfrm>
          <a:off x="6877112" y="6276975"/>
          <a:ext cx="198344" cy="3148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</xdr:col>
      <xdr:colOff>1681141</xdr:colOff>
      <xdr:row>36</xdr:row>
      <xdr:rowOff>164208</xdr:rowOff>
    </xdr:from>
    <xdr:to>
      <xdr:col>1</xdr:col>
      <xdr:colOff>1893034</xdr:colOff>
      <xdr:row>36</xdr:row>
      <xdr:rowOff>164523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A32A322-8F90-4B4A-B4D9-D4A2867EB5C2}"/>
            </a:ext>
          </a:extLst>
        </xdr:cNvPr>
        <xdr:cNvCxnSpPr/>
      </xdr:nvCxnSpPr>
      <xdr:spPr>
        <a:xfrm flipV="1">
          <a:off x="1881166" y="10822683"/>
          <a:ext cx="211893" cy="31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186781</xdr:colOff>
      <xdr:row>36</xdr:row>
      <xdr:rowOff>64941</xdr:rowOff>
    </xdr:from>
    <xdr:to>
      <xdr:col>1</xdr:col>
      <xdr:colOff>190500</xdr:colOff>
      <xdr:row>36</xdr:row>
      <xdr:rowOff>268983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F20CA9D-365A-4C3B-83B6-032DC58B20C3}"/>
            </a:ext>
          </a:extLst>
        </xdr:cNvPr>
        <xdr:cNvCxnSpPr/>
      </xdr:nvCxnSpPr>
      <xdr:spPr>
        <a:xfrm flipH="1">
          <a:off x="386806" y="10723416"/>
          <a:ext cx="3719" cy="20404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1603565</xdr:colOff>
      <xdr:row>18</xdr:row>
      <xdr:rowOff>165074</xdr:rowOff>
    </xdr:from>
    <xdr:to>
      <xdr:col>9</xdr:col>
      <xdr:colOff>1815458</xdr:colOff>
      <xdr:row>18</xdr:row>
      <xdr:rowOff>165389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614CD8-946B-440E-99B7-9A41895193FD}"/>
            </a:ext>
          </a:extLst>
        </xdr:cNvPr>
        <xdr:cNvCxnSpPr/>
      </xdr:nvCxnSpPr>
      <xdr:spPr>
        <a:xfrm flipV="1">
          <a:off x="8880665" y="5880074"/>
          <a:ext cx="211893" cy="31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187647</xdr:colOff>
      <xdr:row>18</xdr:row>
      <xdr:rowOff>65807</xdr:rowOff>
    </xdr:from>
    <xdr:to>
      <xdr:col>9</xdr:col>
      <xdr:colOff>191366</xdr:colOff>
      <xdr:row>18</xdr:row>
      <xdr:rowOff>269849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B017290-F3DE-4DCA-BDF2-5ADB20A3A01A}"/>
            </a:ext>
          </a:extLst>
        </xdr:cNvPr>
        <xdr:cNvCxnSpPr/>
      </xdr:nvCxnSpPr>
      <xdr:spPr>
        <a:xfrm flipH="1">
          <a:off x="7464747" y="5780807"/>
          <a:ext cx="3719" cy="20404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1586349</xdr:colOff>
      <xdr:row>7</xdr:row>
      <xdr:rowOff>170271</xdr:rowOff>
    </xdr:from>
    <xdr:to>
      <xdr:col>9</xdr:col>
      <xdr:colOff>1798242</xdr:colOff>
      <xdr:row>7</xdr:row>
      <xdr:rowOff>170586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51CDF72-B4D1-4A10-BEEA-99C657FF4B0F}"/>
            </a:ext>
          </a:extLst>
        </xdr:cNvPr>
        <xdr:cNvCxnSpPr/>
      </xdr:nvCxnSpPr>
      <xdr:spPr>
        <a:xfrm flipV="1">
          <a:off x="8863449" y="2408646"/>
          <a:ext cx="211893" cy="31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192843</xdr:colOff>
      <xdr:row>7</xdr:row>
      <xdr:rowOff>71004</xdr:rowOff>
    </xdr:from>
    <xdr:to>
      <xdr:col>9</xdr:col>
      <xdr:colOff>196562</xdr:colOff>
      <xdr:row>7</xdr:row>
      <xdr:rowOff>275046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1C27D5C5-C641-4726-9175-0CE15B8EB0ED}"/>
            </a:ext>
          </a:extLst>
        </xdr:cNvPr>
        <xdr:cNvCxnSpPr/>
      </xdr:nvCxnSpPr>
      <xdr:spPr>
        <a:xfrm flipH="1">
          <a:off x="7469943" y="2309379"/>
          <a:ext cx="3719" cy="20404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190500</xdr:colOff>
      <xdr:row>0</xdr:row>
      <xdr:rowOff>22412</xdr:rowOff>
    </xdr:from>
    <xdr:to>
      <xdr:col>1</xdr:col>
      <xdr:colOff>627528</xdr:colOff>
      <xdr:row>2</xdr:row>
      <xdr:rowOff>108307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EAA9F8E-C951-4312-B0C7-5F7B48CD2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2412"/>
          <a:ext cx="437028" cy="552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390525</xdr:colOff>
      <xdr:row>1</xdr:row>
      <xdr:rowOff>158115</xdr:rowOff>
    </xdr:from>
    <xdr:to>
      <xdr:col>24</xdr:col>
      <xdr:colOff>634365</xdr:colOff>
      <xdr:row>4</xdr:row>
      <xdr:rowOff>20955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AC8F6D75-B9DE-4C29-885F-E3A199DAE7EC}"/>
            </a:ext>
          </a:extLst>
        </xdr:cNvPr>
        <xdr:cNvSpPr/>
      </xdr:nvSpPr>
      <xdr:spPr>
        <a:xfrm>
          <a:off x="14392275" y="520065"/>
          <a:ext cx="910590" cy="46291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23</xdr:col>
      <xdr:colOff>476250</xdr:colOff>
      <xdr:row>4</xdr:row>
      <xdr:rowOff>62865</xdr:rowOff>
    </xdr:from>
    <xdr:to>
      <xdr:col>25</xdr:col>
      <xdr:colOff>53340</xdr:colOff>
      <xdr:row>6</xdr:row>
      <xdr:rowOff>125730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009F66B7-75E1-449E-8A48-87AD8D4762C0}"/>
            </a:ext>
          </a:extLst>
        </xdr:cNvPr>
        <xdr:cNvSpPr/>
      </xdr:nvSpPr>
      <xdr:spPr>
        <a:xfrm>
          <a:off x="14478000" y="1024890"/>
          <a:ext cx="910590" cy="46291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23</xdr:col>
      <xdr:colOff>9525</xdr:colOff>
      <xdr:row>3</xdr:row>
      <xdr:rowOff>100965</xdr:rowOff>
    </xdr:from>
    <xdr:to>
      <xdr:col>24</xdr:col>
      <xdr:colOff>253365</xdr:colOff>
      <xdr:row>5</xdr:row>
      <xdr:rowOff>163830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742B02C7-6E3D-4636-A2AA-8DBEAA7B7214}"/>
            </a:ext>
          </a:extLst>
        </xdr:cNvPr>
        <xdr:cNvSpPr/>
      </xdr:nvSpPr>
      <xdr:spPr>
        <a:xfrm>
          <a:off x="14011275" y="862965"/>
          <a:ext cx="910590" cy="46291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22</xdr:col>
      <xdr:colOff>0</xdr:colOff>
      <xdr:row>2</xdr:row>
      <xdr:rowOff>129540</xdr:rowOff>
    </xdr:from>
    <xdr:to>
      <xdr:col>23</xdr:col>
      <xdr:colOff>243840</xdr:colOff>
      <xdr:row>4</xdr:row>
      <xdr:rowOff>192405</xdr:rowOff>
    </xdr:to>
    <xdr:sp macro="" textlink="">
      <xdr:nvSpPr>
        <xdr:cNvPr id="14" name="Rectangle: Rounded Corners 13">
          <a:extLst>
            <a:ext uri="{FF2B5EF4-FFF2-40B4-BE49-F238E27FC236}">
              <a16:creationId xmlns:a16="http://schemas.microsoft.com/office/drawing/2014/main" id="{A0739AD7-BF00-4EEA-AA35-706AC4D6FE0F}"/>
            </a:ext>
          </a:extLst>
        </xdr:cNvPr>
        <xdr:cNvSpPr/>
      </xdr:nvSpPr>
      <xdr:spPr>
        <a:xfrm>
          <a:off x="13335000" y="691515"/>
          <a:ext cx="910590" cy="46291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22</xdr:col>
      <xdr:colOff>350520</xdr:colOff>
      <xdr:row>0</xdr:row>
      <xdr:rowOff>306705</xdr:rowOff>
    </xdr:from>
    <xdr:to>
      <xdr:col>23</xdr:col>
      <xdr:colOff>601980</xdr:colOff>
      <xdr:row>3</xdr:row>
      <xdr:rowOff>19050</xdr:rowOff>
    </xdr:to>
    <xdr:sp macro="" textlink="">
      <xdr:nvSpPr>
        <xdr:cNvPr id="15" name="Rectangle: Rounded Corners 14">
          <a:extLst>
            <a:ext uri="{FF2B5EF4-FFF2-40B4-BE49-F238E27FC236}">
              <a16:creationId xmlns:a16="http://schemas.microsoft.com/office/drawing/2014/main" id="{BC818AF3-710F-4DFA-B98E-C859FF4981EE}"/>
            </a:ext>
          </a:extLst>
        </xdr:cNvPr>
        <xdr:cNvSpPr/>
      </xdr:nvSpPr>
      <xdr:spPr>
        <a:xfrm>
          <a:off x="13685520" y="306705"/>
          <a:ext cx="918210" cy="47434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23</xdr:col>
      <xdr:colOff>131445</xdr:colOff>
      <xdr:row>6</xdr:row>
      <xdr:rowOff>59055</xdr:rowOff>
    </xdr:from>
    <xdr:to>
      <xdr:col>24</xdr:col>
      <xdr:colOff>382906</xdr:colOff>
      <xdr:row>8</xdr:row>
      <xdr:rowOff>133350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CE03A310-96DC-4E22-9AA7-AFDE1F5D595A}"/>
            </a:ext>
          </a:extLst>
        </xdr:cNvPr>
        <xdr:cNvSpPr/>
      </xdr:nvSpPr>
      <xdr:spPr>
        <a:xfrm>
          <a:off x="14633258" y="1416368"/>
          <a:ext cx="942023" cy="479107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19</xdr:col>
      <xdr:colOff>172810</xdr:colOff>
      <xdr:row>2</xdr:row>
      <xdr:rowOff>188051</xdr:rowOff>
    </xdr:from>
    <xdr:to>
      <xdr:col>20</xdr:col>
      <xdr:colOff>416650</xdr:colOff>
      <xdr:row>5</xdr:row>
      <xdr:rowOff>58511</xdr:rowOff>
    </xdr:to>
    <xdr:sp macro="" textlink="'Prioritization Table'!B38">
      <xdr:nvSpPr>
        <xdr:cNvPr id="2" name="Rectangle: Rounded Corners 1">
          <a:extLst>
            <a:ext uri="{FF2B5EF4-FFF2-40B4-BE49-F238E27FC236}">
              <a16:creationId xmlns:a16="http://schemas.microsoft.com/office/drawing/2014/main" id="{90196AA6-7FD1-448F-ADCC-18B954FD551E}"/>
            </a:ext>
          </a:extLst>
        </xdr:cNvPr>
        <xdr:cNvSpPr/>
      </xdr:nvSpPr>
      <xdr:spPr>
        <a:xfrm>
          <a:off x="13099596" y="759551"/>
          <a:ext cx="924197" cy="605246"/>
        </a:xfrm>
        <a:prstGeom prst="roundRect">
          <a:avLst/>
        </a:prstGeom>
        <a:solidFill>
          <a:schemeClr val="accent4">
            <a:alpha val="38039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3D7A568-AE4B-4A4F-9262-CF810B497D6E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US" sz="1000"/>
        </a:p>
      </xdr:txBody>
    </xdr:sp>
    <xdr:clientData/>
  </xdr:twoCellAnchor>
  <xdr:twoCellAnchor>
    <xdr:from>
      <xdr:col>19</xdr:col>
      <xdr:colOff>229959</xdr:colOff>
      <xdr:row>6</xdr:row>
      <xdr:rowOff>13880</xdr:rowOff>
    </xdr:from>
    <xdr:to>
      <xdr:col>20</xdr:col>
      <xdr:colOff>473799</xdr:colOff>
      <xdr:row>9</xdr:row>
      <xdr:rowOff>6804</xdr:rowOff>
    </xdr:to>
    <xdr:sp macro="" textlink="'Prioritization Table'!B39">
      <xdr:nvSpPr>
        <xdr:cNvPr id="4" name="Rectangle: Rounded Corners 3">
          <a:extLst>
            <a:ext uri="{FF2B5EF4-FFF2-40B4-BE49-F238E27FC236}">
              <a16:creationId xmlns:a16="http://schemas.microsoft.com/office/drawing/2014/main" id="{35B66EC6-9488-4591-BF4A-93ABF800844D}"/>
            </a:ext>
          </a:extLst>
        </xdr:cNvPr>
        <xdr:cNvSpPr/>
      </xdr:nvSpPr>
      <xdr:spPr>
        <a:xfrm>
          <a:off x="13061495" y="1741987"/>
          <a:ext cx="924197" cy="605246"/>
        </a:xfrm>
        <a:prstGeom prst="roundRect">
          <a:avLst/>
        </a:prstGeom>
        <a:solidFill>
          <a:schemeClr val="accent4">
            <a:alpha val="38039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798E29D-0A78-476B-94DA-654447DA77F0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US" sz="1000"/>
        </a:p>
      </xdr:txBody>
    </xdr:sp>
    <xdr:clientData/>
  </xdr:twoCellAnchor>
  <xdr:twoCellAnchor>
    <xdr:from>
      <xdr:col>19</xdr:col>
      <xdr:colOff>205467</xdr:colOff>
      <xdr:row>9</xdr:row>
      <xdr:rowOff>166280</xdr:rowOff>
    </xdr:from>
    <xdr:to>
      <xdr:col>20</xdr:col>
      <xdr:colOff>449307</xdr:colOff>
      <xdr:row>12</xdr:row>
      <xdr:rowOff>159204</xdr:rowOff>
    </xdr:to>
    <xdr:sp macro="" textlink="'Prioritization Table'!B40">
      <xdr:nvSpPr>
        <xdr:cNvPr id="5" name="Rectangle: Rounded Corners 4">
          <a:extLst>
            <a:ext uri="{FF2B5EF4-FFF2-40B4-BE49-F238E27FC236}">
              <a16:creationId xmlns:a16="http://schemas.microsoft.com/office/drawing/2014/main" id="{77A1AF8A-380E-4797-A7F6-67DD0543807B}"/>
            </a:ext>
          </a:extLst>
        </xdr:cNvPr>
        <xdr:cNvSpPr/>
      </xdr:nvSpPr>
      <xdr:spPr>
        <a:xfrm>
          <a:off x="13132253" y="2288994"/>
          <a:ext cx="924197" cy="605246"/>
        </a:xfrm>
        <a:prstGeom prst="roundRect">
          <a:avLst/>
        </a:prstGeom>
        <a:solidFill>
          <a:schemeClr val="accent4">
            <a:alpha val="38039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90ADEF70-7B48-4DF4-BCDD-BED1012E33F2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US" sz="1000"/>
        </a:p>
      </xdr:txBody>
    </xdr:sp>
    <xdr:clientData/>
  </xdr:twoCellAnchor>
  <xdr:twoCellAnchor>
    <xdr:from>
      <xdr:col>19</xdr:col>
      <xdr:colOff>208189</xdr:colOff>
      <xdr:row>13</xdr:row>
      <xdr:rowOff>155394</xdr:rowOff>
    </xdr:from>
    <xdr:to>
      <xdr:col>20</xdr:col>
      <xdr:colOff>452029</xdr:colOff>
      <xdr:row>16</xdr:row>
      <xdr:rowOff>148319</xdr:rowOff>
    </xdr:to>
    <xdr:sp macro="" textlink="'Prioritization Table'!B41">
      <xdr:nvSpPr>
        <xdr:cNvPr id="6" name="Rectangle: Rounded Corners 5">
          <a:extLst>
            <a:ext uri="{FF2B5EF4-FFF2-40B4-BE49-F238E27FC236}">
              <a16:creationId xmlns:a16="http://schemas.microsoft.com/office/drawing/2014/main" id="{484BACD8-A7B4-4660-8A9E-CA1F11CFDDB8}"/>
            </a:ext>
          </a:extLst>
        </xdr:cNvPr>
        <xdr:cNvSpPr/>
      </xdr:nvSpPr>
      <xdr:spPr>
        <a:xfrm>
          <a:off x="13134975" y="3094537"/>
          <a:ext cx="924197" cy="605246"/>
        </a:xfrm>
        <a:prstGeom prst="roundRect">
          <a:avLst/>
        </a:prstGeom>
        <a:solidFill>
          <a:schemeClr val="accent4">
            <a:alpha val="38039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CB7DDAD-6BCE-481B-9855-F7022A6ED7C8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US" sz="1000"/>
        </a:p>
      </xdr:txBody>
    </xdr:sp>
    <xdr:clientData/>
  </xdr:twoCellAnchor>
  <xdr:twoCellAnchor>
    <xdr:from>
      <xdr:col>19</xdr:col>
      <xdr:colOff>142876</xdr:colOff>
      <xdr:row>17</xdr:row>
      <xdr:rowOff>158117</xdr:rowOff>
    </xdr:from>
    <xdr:to>
      <xdr:col>20</xdr:col>
      <xdr:colOff>386716</xdr:colOff>
      <xdr:row>20</xdr:row>
      <xdr:rowOff>151043</xdr:rowOff>
    </xdr:to>
    <xdr:sp macro="" textlink="'Prioritization Table'!B42">
      <xdr:nvSpPr>
        <xdr:cNvPr id="8" name="Rectangle: Rounded Corners 7">
          <a:extLst>
            <a:ext uri="{FF2B5EF4-FFF2-40B4-BE49-F238E27FC236}">
              <a16:creationId xmlns:a16="http://schemas.microsoft.com/office/drawing/2014/main" id="{E7E4B513-BF47-49D1-95F6-22C52541F602}"/>
            </a:ext>
          </a:extLst>
        </xdr:cNvPr>
        <xdr:cNvSpPr/>
      </xdr:nvSpPr>
      <xdr:spPr>
        <a:xfrm>
          <a:off x="12974412" y="4131403"/>
          <a:ext cx="924197" cy="605247"/>
        </a:xfrm>
        <a:prstGeom prst="roundRect">
          <a:avLst/>
        </a:prstGeom>
        <a:solidFill>
          <a:schemeClr val="accent4">
            <a:alpha val="38039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5C6360D-E3E8-4092-ADFE-10F3BDB9DDA3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US" sz="1000"/>
        </a:p>
      </xdr:txBody>
    </xdr:sp>
    <xdr:clientData/>
  </xdr:twoCellAnchor>
  <xdr:twoCellAnchor>
    <xdr:from>
      <xdr:col>19</xdr:col>
      <xdr:colOff>213633</xdr:colOff>
      <xdr:row>21</xdr:row>
      <xdr:rowOff>147230</xdr:rowOff>
    </xdr:from>
    <xdr:to>
      <xdr:col>20</xdr:col>
      <xdr:colOff>457473</xdr:colOff>
      <xdr:row>24</xdr:row>
      <xdr:rowOff>140155</xdr:rowOff>
    </xdr:to>
    <xdr:sp macro="" textlink="'Prioritization Table'!B43">
      <xdr:nvSpPr>
        <xdr:cNvPr id="9" name="Rectangle: Rounded Corners 8">
          <a:extLst>
            <a:ext uri="{FF2B5EF4-FFF2-40B4-BE49-F238E27FC236}">
              <a16:creationId xmlns:a16="http://schemas.microsoft.com/office/drawing/2014/main" id="{66CDEAE1-92BC-419B-A82E-6DDCBD19724A}"/>
            </a:ext>
          </a:extLst>
        </xdr:cNvPr>
        <xdr:cNvSpPr/>
      </xdr:nvSpPr>
      <xdr:spPr>
        <a:xfrm>
          <a:off x="13140419" y="4719230"/>
          <a:ext cx="924197" cy="605246"/>
        </a:xfrm>
        <a:prstGeom prst="roundRect">
          <a:avLst/>
        </a:prstGeom>
        <a:solidFill>
          <a:schemeClr val="accent4">
            <a:alpha val="38039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211BF2-116E-4C90-8657-DB429D510591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US" sz="1000"/>
        </a:p>
      </xdr:txBody>
    </xdr:sp>
    <xdr:clientData/>
  </xdr:twoCellAnchor>
  <xdr:twoCellAnchor>
    <xdr:from>
      <xdr:col>21</xdr:col>
      <xdr:colOff>345758</xdr:colOff>
      <xdr:row>5</xdr:row>
      <xdr:rowOff>110082</xdr:rowOff>
    </xdr:from>
    <xdr:to>
      <xdr:col>22</xdr:col>
      <xdr:colOff>597219</xdr:colOff>
      <xdr:row>7</xdr:row>
      <xdr:rowOff>184377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B38FDDD3-36C6-454F-9805-19BBC3655EB0}"/>
            </a:ext>
          </a:extLst>
        </xdr:cNvPr>
        <xdr:cNvSpPr/>
      </xdr:nvSpPr>
      <xdr:spPr>
        <a:xfrm>
          <a:off x="14633258" y="1416368"/>
          <a:ext cx="931818" cy="482509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21</xdr:col>
      <xdr:colOff>498158</xdr:colOff>
      <xdr:row>6</xdr:row>
      <xdr:rowOff>58375</xdr:rowOff>
    </xdr:from>
    <xdr:to>
      <xdr:col>23</xdr:col>
      <xdr:colOff>69262</xdr:colOff>
      <xdr:row>8</xdr:row>
      <xdr:rowOff>132670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11F70F2D-F285-4C48-92D2-45193062BFAE}"/>
            </a:ext>
          </a:extLst>
        </xdr:cNvPr>
        <xdr:cNvSpPr/>
      </xdr:nvSpPr>
      <xdr:spPr>
        <a:xfrm>
          <a:off x="14785658" y="1568768"/>
          <a:ext cx="931818" cy="482509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22</xdr:col>
      <xdr:colOff>255951</xdr:colOff>
      <xdr:row>5</xdr:row>
      <xdr:rowOff>33882</xdr:rowOff>
    </xdr:from>
    <xdr:to>
      <xdr:col>23</xdr:col>
      <xdr:colOff>507412</xdr:colOff>
      <xdr:row>7</xdr:row>
      <xdr:rowOff>108177</xdr:rowOff>
    </xdr:to>
    <xdr:sp macro="" textlink="">
      <xdr:nvSpPr>
        <xdr:cNvPr id="17" name="Rectangle: Rounded Corners 16">
          <a:extLst>
            <a:ext uri="{FF2B5EF4-FFF2-40B4-BE49-F238E27FC236}">
              <a16:creationId xmlns:a16="http://schemas.microsoft.com/office/drawing/2014/main" id="{42D980DD-E5E9-49DF-8FFA-AF13FC7EAEAF}"/>
            </a:ext>
          </a:extLst>
        </xdr:cNvPr>
        <xdr:cNvSpPr/>
      </xdr:nvSpPr>
      <xdr:spPr>
        <a:xfrm>
          <a:off x="15223808" y="1340168"/>
          <a:ext cx="931818" cy="482509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 editAs="oneCell">
    <xdr:from>
      <xdr:col>2</xdr:col>
      <xdr:colOff>435429</xdr:colOff>
      <xdr:row>0</xdr:row>
      <xdr:rowOff>27214</xdr:rowOff>
    </xdr:from>
    <xdr:to>
      <xdr:col>3</xdr:col>
      <xdr:colOff>192100</xdr:colOff>
      <xdr:row>0</xdr:row>
      <xdr:rowOff>583756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50BB12A-EEC9-49AF-BFF7-1EEC5675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93" y="27214"/>
          <a:ext cx="437028" cy="556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7D65-AD44-41AA-A2D5-16FD803059F2}">
  <sheetPr>
    <pageSetUpPr fitToPage="1"/>
  </sheetPr>
  <dimension ref="B1:P61"/>
  <sheetViews>
    <sheetView showGridLines="0" showRowColHeaders="0" tabSelected="1" zoomScale="85" zoomScaleNormal="85" workbookViewId="0">
      <selection activeCell="B15" sqref="B15"/>
    </sheetView>
  </sheetViews>
  <sheetFormatPr defaultRowHeight="15.75" x14ac:dyDescent="0.25"/>
  <cols>
    <col min="1" max="1" width="2.625" customWidth="1"/>
    <col min="2" max="2" width="26.25" customWidth="1"/>
    <col min="3" max="7" width="9.375" customWidth="1"/>
    <col min="8" max="8" width="10.125" customWidth="1"/>
    <col min="9" max="9" width="9.625" customWidth="1"/>
    <col min="10" max="10" width="25" customWidth="1"/>
    <col min="11" max="14" width="9.875" customWidth="1"/>
    <col min="15" max="15" width="10.375" customWidth="1"/>
  </cols>
  <sheetData>
    <row r="1" spans="2:16" ht="15.75" customHeight="1" x14ac:dyDescent="0.25">
      <c r="B1" s="90" t="s">
        <v>53</v>
      </c>
      <c r="C1" s="90"/>
      <c r="D1" s="90"/>
      <c r="E1" s="89" t="s">
        <v>52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16" ht="21" customHeight="1" x14ac:dyDescent="0.25"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4" spans="2:16" x14ac:dyDescent="0.25">
      <c r="J4" s="26" t="s">
        <v>15</v>
      </c>
    </row>
    <row r="5" spans="2:16" s="25" customFormat="1" x14ac:dyDescent="0.25">
      <c r="J5" s="25" t="s">
        <v>25</v>
      </c>
    </row>
    <row r="6" spans="2:16" s="25" customFormat="1" ht="18.75" x14ac:dyDescent="0.3">
      <c r="B6" s="16" t="s">
        <v>14</v>
      </c>
      <c r="C6"/>
      <c r="D6"/>
      <c r="E6"/>
      <c r="F6"/>
      <c r="G6"/>
      <c r="H6"/>
      <c r="J6" t="s">
        <v>50</v>
      </c>
    </row>
    <row r="7" spans="2:16" ht="73.5" customHeight="1" x14ac:dyDescent="0.25">
      <c r="B7" t="s">
        <v>51</v>
      </c>
      <c r="K7" s="27">
        <f>B9</f>
        <v>0</v>
      </c>
      <c r="L7" s="27">
        <f>B10</f>
        <v>0</v>
      </c>
      <c r="M7" s="27">
        <f>B11</f>
        <v>0</v>
      </c>
      <c r="N7" s="27">
        <f>B12</f>
        <v>0</v>
      </c>
    </row>
    <row r="8" spans="2:16" ht="24.75" customHeight="1" x14ac:dyDescent="0.25">
      <c r="B8" s="21" t="s">
        <v>13</v>
      </c>
      <c r="C8" s="41" t="s">
        <v>20</v>
      </c>
      <c r="D8" s="41" t="s">
        <v>21</v>
      </c>
      <c r="E8" s="41" t="s">
        <v>22</v>
      </c>
      <c r="F8" s="41" t="s">
        <v>23</v>
      </c>
      <c r="G8" s="21" t="s">
        <v>24</v>
      </c>
      <c r="J8" s="21" t="s">
        <v>26</v>
      </c>
      <c r="K8" s="21">
        <f>$G$9/100</f>
        <v>0</v>
      </c>
      <c r="L8" s="21">
        <f>$G$10/100</f>
        <v>0</v>
      </c>
      <c r="M8" s="21">
        <f>$G$11/100</f>
        <v>0</v>
      </c>
      <c r="N8" s="21">
        <f>$G$12/100</f>
        <v>0</v>
      </c>
      <c r="O8" s="24" t="s">
        <v>46</v>
      </c>
      <c r="P8" s="24" t="s">
        <v>31</v>
      </c>
    </row>
    <row r="9" spans="2:16" s="18" customFormat="1" ht="19.5" customHeight="1" x14ac:dyDescent="0.25">
      <c r="B9" s="37"/>
      <c r="C9" s="38"/>
      <c r="D9" s="38"/>
      <c r="E9" s="38"/>
      <c r="F9" s="38"/>
      <c r="G9" s="20">
        <f>SUM(C9:F9)</f>
        <v>0</v>
      </c>
      <c r="J9" s="37"/>
      <c r="K9" s="38"/>
      <c r="L9" s="38"/>
      <c r="M9" s="38"/>
      <c r="N9" s="38"/>
      <c r="O9" s="34">
        <f>($K$8*K9)+($L$8*L9)+($M$8*M9)+($N$8*N9)</f>
        <v>0</v>
      </c>
      <c r="P9" s="32" t="str">
        <f>IF(O9=0,"",(IFERROR(_xlfn.RANK.EQ(O9,$O$9:$O$12,0),"")))</f>
        <v/>
      </c>
    </row>
    <row r="10" spans="2:16" s="18" customFormat="1" ht="19.5" customHeight="1" x14ac:dyDescent="0.25">
      <c r="B10" s="37"/>
      <c r="C10" s="38"/>
      <c r="D10" s="38"/>
      <c r="E10" s="38"/>
      <c r="F10" s="38"/>
      <c r="G10" s="20">
        <f t="shared" ref="G10:G12" si="0">SUM(C10:F10)</f>
        <v>0</v>
      </c>
      <c r="J10" s="37"/>
      <c r="K10" s="38"/>
      <c r="L10" s="38"/>
      <c r="M10" s="38"/>
      <c r="N10" s="38"/>
      <c r="O10" s="34">
        <f>($K$8*K10)+($L$8*L10)+($M$8*M10)+($N$8*N10)</f>
        <v>0</v>
      </c>
      <c r="P10" s="32" t="str">
        <f t="shared" ref="P10:P12" si="1">IF(O10=0,"",(IFERROR(_xlfn.RANK.EQ(O10,$O$9:$O$12,0),"")))</f>
        <v/>
      </c>
    </row>
    <row r="11" spans="2:16" s="18" customFormat="1" ht="19.5" customHeight="1" x14ac:dyDescent="0.25">
      <c r="B11" s="37"/>
      <c r="C11" s="38"/>
      <c r="D11" s="38"/>
      <c r="E11" s="38"/>
      <c r="F11" s="38"/>
      <c r="G11" s="20">
        <f t="shared" si="0"/>
        <v>0</v>
      </c>
      <c r="J11" s="37"/>
      <c r="K11" s="38"/>
      <c r="L11" s="38"/>
      <c r="M11" s="38"/>
      <c r="N11" s="38"/>
      <c r="O11" s="34">
        <f>($K$8*K11)+($L$8*L11)+($M$8*M11)+($N$8*N11)</f>
        <v>0</v>
      </c>
      <c r="P11" s="32" t="str">
        <f t="shared" si="1"/>
        <v/>
      </c>
    </row>
    <row r="12" spans="2:16" s="18" customFormat="1" ht="19.5" customHeight="1" x14ac:dyDescent="0.25">
      <c r="B12" s="37"/>
      <c r="C12" s="38"/>
      <c r="D12" s="38"/>
      <c r="E12" s="38"/>
      <c r="F12" s="38"/>
      <c r="G12" s="20">
        <f t="shared" si="0"/>
        <v>0</v>
      </c>
      <c r="J12" s="37"/>
      <c r="K12" s="38"/>
      <c r="L12" s="38"/>
      <c r="M12" s="38"/>
      <c r="N12" s="38"/>
      <c r="O12" s="34">
        <f>($K$8*K12)+($L$8*L12)+($M$8*M12)+($N$8*N12)</f>
        <v>0</v>
      </c>
      <c r="P12" s="32" t="str">
        <f t="shared" si="1"/>
        <v/>
      </c>
    </row>
    <row r="13" spans="2:16" s="17" customFormat="1" ht="19.5" customHeight="1" x14ac:dyDescent="0.25">
      <c r="C13" s="20">
        <f>SUM(C9:C12)</f>
        <v>0</v>
      </c>
      <c r="D13" s="20">
        <f t="shared" ref="D13:F13" si="2">SUM(D9:D12)</f>
        <v>0</v>
      </c>
      <c r="E13" s="20">
        <f t="shared" si="2"/>
        <v>0</v>
      </c>
      <c r="F13" s="20">
        <f t="shared" si="2"/>
        <v>0</v>
      </c>
      <c r="J13" s="35"/>
      <c r="K13" s="36"/>
      <c r="L13" s="36"/>
      <c r="M13" s="36"/>
      <c r="N13" s="36"/>
      <c r="O13" s="35"/>
    </row>
    <row r="14" spans="2:16" ht="19.5" customHeight="1" x14ac:dyDescent="0.25">
      <c r="C14" s="22" t="str">
        <f>IF(C13&lt;&gt;100,"Must be 100","OK")</f>
        <v>Must be 100</v>
      </c>
      <c r="D14" s="22" t="str">
        <f t="shared" ref="D14:F14" si="3">IF(D13&lt;&gt;100,"Must be 100","OK")</f>
        <v>Must be 100</v>
      </c>
      <c r="E14" s="22" t="str">
        <f t="shared" si="3"/>
        <v>Must be 100</v>
      </c>
      <c r="F14" s="22" t="str">
        <f t="shared" si="3"/>
        <v>Must be 100</v>
      </c>
    </row>
    <row r="15" spans="2:16" ht="19.5" customHeight="1" x14ac:dyDescent="0.25">
      <c r="J15" s="26" t="s">
        <v>42</v>
      </c>
    </row>
    <row r="16" spans="2:16" ht="19.5" customHeight="1" x14ac:dyDescent="0.25">
      <c r="J16" s="25" t="s">
        <v>32</v>
      </c>
    </row>
    <row r="17" spans="2:16" ht="19.5" customHeight="1" x14ac:dyDescent="0.25">
      <c r="J17" t="s">
        <v>50</v>
      </c>
    </row>
    <row r="18" spans="2:16" ht="73.5" customHeight="1" x14ac:dyDescent="0.25">
      <c r="K18" s="27">
        <f>B9</f>
        <v>0</v>
      </c>
      <c r="L18" s="27">
        <f>B10</f>
        <v>0</v>
      </c>
      <c r="M18" s="27">
        <f>B11</f>
        <v>0</v>
      </c>
      <c r="N18" s="27">
        <f>B12</f>
        <v>0</v>
      </c>
    </row>
    <row r="19" spans="2:16" ht="24.75" customHeight="1" x14ac:dyDescent="0.25">
      <c r="J19" s="21" t="s">
        <v>26</v>
      </c>
      <c r="K19" s="21">
        <f>$G$9/100</f>
        <v>0</v>
      </c>
      <c r="L19" s="21">
        <f>$G$10/100</f>
        <v>0</v>
      </c>
      <c r="M19" s="21">
        <f>$G$11/100</f>
        <v>0</v>
      </c>
      <c r="N19" s="21">
        <f>$G$12/100</f>
        <v>0</v>
      </c>
      <c r="O19" s="24" t="s">
        <v>46</v>
      </c>
      <c r="P19" s="24" t="s">
        <v>31</v>
      </c>
    </row>
    <row r="20" spans="2:16" ht="19.5" customHeight="1" x14ac:dyDescent="0.25">
      <c r="J20" s="37"/>
      <c r="K20" s="38"/>
      <c r="L20" s="38"/>
      <c r="M20" s="38"/>
      <c r="N20" s="38"/>
      <c r="O20" s="34">
        <f>($K$19*K20)+($L$19*L20)+($M$19*M20)+($N$19*N20)</f>
        <v>0</v>
      </c>
      <c r="P20" s="32" t="str">
        <f>IF(O20=0,"",(IFERROR(_xlfn.RANK.EQ(O20,$O$20:$O$23,0),"")))</f>
        <v/>
      </c>
    </row>
    <row r="21" spans="2:16" ht="19.5" customHeight="1" x14ac:dyDescent="0.25">
      <c r="J21" s="37"/>
      <c r="K21" s="38"/>
      <c r="L21" s="38"/>
      <c r="M21" s="38"/>
      <c r="N21" s="38"/>
      <c r="O21" s="34">
        <f>($K$19*K21)+($L$19*L21)+($M$19*M21)+($N$19*N21)</f>
        <v>0</v>
      </c>
      <c r="P21" s="32" t="str">
        <f t="shared" ref="P21:P23" si="4">IF(O21=0,"",(IFERROR(_xlfn.RANK.EQ(O21,$O$20:$O$23,0),"")))</f>
        <v/>
      </c>
    </row>
    <row r="22" spans="2:16" ht="19.5" customHeight="1" x14ac:dyDescent="0.25">
      <c r="J22" s="37"/>
      <c r="K22" s="38"/>
      <c r="L22" s="38"/>
      <c r="M22" s="38"/>
      <c r="N22" s="38"/>
      <c r="O22" s="34">
        <f>($K$19*K22)+($L$19*L22)+($M$19*M22)+($N$19*N22)</f>
        <v>0</v>
      </c>
      <c r="P22" s="32" t="str">
        <f t="shared" si="4"/>
        <v/>
      </c>
    </row>
    <row r="23" spans="2:16" ht="19.5" customHeight="1" x14ac:dyDescent="0.25">
      <c r="J23" s="37"/>
      <c r="K23" s="38"/>
      <c r="L23" s="38"/>
      <c r="M23" s="38"/>
      <c r="N23" s="38"/>
      <c r="O23" s="34">
        <f>($K$19*K23)+($L$19*L23)+($M$19*M23)+($N$19*N23)</f>
        <v>0</v>
      </c>
      <c r="P23" s="32" t="str">
        <f t="shared" si="4"/>
        <v/>
      </c>
    </row>
    <row r="24" spans="2:16" ht="19.5" customHeight="1" x14ac:dyDescent="0.25"/>
    <row r="25" spans="2:16" ht="19.5" customHeight="1" x14ac:dyDescent="0.3">
      <c r="B25" s="16" t="s">
        <v>54</v>
      </c>
    </row>
    <row r="26" spans="2:16" ht="19.5" customHeight="1" x14ac:dyDescent="0.25"/>
    <row r="27" spans="2:16" ht="24" customHeight="1" x14ac:dyDescent="0.25">
      <c r="B27" s="25"/>
      <c r="F27" s="31" t="s">
        <v>48</v>
      </c>
      <c r="G27" s="31" t="s">
        <v>49</v>
      </c>
    </row>
    <row r="28" spans="2:16" ht="33.75" customHeight="1" x14ac:dyDescent="0.25">
      <c r="B28" s="29"/>
      <c r="C28" s="28" t="s">
        <v>43</v>
      </c>
      <c r="D28" s="23" t="s">
        <v>44</v>
      </c>
      <c r="E28" s="23" t="s">
        <v>45</v>
      </c>
      <c r="F28" s="40" t="s">
        <v>47</v>
      </c>
      <c r="G28" s="40" t="s">
        <v>55</v>
      </c>
    </row>
    <row r="29" spans="2:16" ht="19.5" customHeight="1" x14ac:dyDescent="0.25">
      <c r="B29" s="37"/>
      <c r="C29" s="39"/>
      <c r="D29" s="39"/>
      <c r="E29" s="38"/>
      <c r="F29" s="38"/>
      <c r="G29" s="38"/>
    </row>
    <row r="30" spans="2:16" ht="19.5" customHeight="1" x14ac:dyDescent="0.25">
      <c r="B30" s="37"/>
      <c r="C30" s="39"/>
      <c r="D30" s="39"/>
      <c r="E30" s="38"/>
      <c r="F30" s="38"/>
      <c r="G30" s="38"/>
    </row>
    <row r="31" spans="2:16" ht="19.5" customHeight="1" x14ac:dyDescent="0.25">
      <c r="B31" s="37"/>
      <c r="C31" s="39"/>
      <c r="D31" s="39"/>
      <c r="E31" s="38"/>
      <c r="F31" s="38"/>
      <c r="G31" s="38"/>
    </row>
    <row r="32" spans="2:16" ht="19.5" customHeight="1" x14ac:dyDescent="0.25">
      <c r="B32" s="37"/>
      <c r="C32" s="39"/>
      <c r="D32" s="39"/>
      <c r="E32" s="38"/>
      <c r="F32" s="38"/>
      <c r="G32" s="38"/>
    </row>
    <row r="33" spans="2:10" ht="19.5" customHeight="1" x14ac:dyDescent="0.25">
      <c r="B33" s="37"/>
      <c r="C33" s="39"/>
      <c r="D33" s="39"/>
      <c r="E33" s="38"/>
      <c r="F33" s="38"/>
      <c r="G33" s="38"/>
    </row>
    <row r="34" spans="2:10" ht="19.5" customHeight="1" x14ac:dyDescent="0.25">
      <c r="B34" s="37"/>
      <c r="C34" s="39"/>
      <c r="D34" s="39"/>
      <c r="E34" s="38"/>
      <c r="F34" s="38"/>
      <c r="G34" s="38"/>
    </row>
    <row r="35" spans="2:10" ht="19.5" customHeight="1" x14ac:dyDescent="0.25">
      <c r="B35" s="25"/>
    </row>
    <row r="36" spans="2:10" ht="33.75" customHeight="1" x14ac:dyDescent="0.25">
      <c r="B36" s="21" t="s">
        <v>13</v>
      </c>
      <c r="C36" s="23" t="str">
        <f>C28</f>
        <v>Cost</v>
      </c>
      <c r="D36" s="23" t="str">
        <f t="shared" ref="D36:G36" si="5">D28</f>
        <v>Yearly Savings</v>
      </c>
      <c r="E36" s="23" t="str">
        <f t="shared" si="5"/>
        <v>Months to complete</v>
      </c>
      <c r="F36" s="23" t="str">
        <f t="shared" si="5"/>
        <v>Other criteria</v>
      </c>
      <c r="G36" s="23" t="str">
        <f t="shared" si="5"/>
        <v>Other Criteria</v>
      </c>
    </row>
    <row r="37" spans="2:10" ht="24.75" customHeight="1" x14ac:dyDescent="0.25">
      <c r="B37" s="21" t="s">
        <v>26</v>
      </c>
      <c r="C37" s="42"/>
      <c r="D37" s="42"/>
      <c r="E37" s="42"/>
      <c r="F37" s="42"/>
      <c r="G37" s="42"/>
      <c r="H37" s="24" t="s">
        <v>46</v>
      </c>
      <c r="I37" s="24" t="s">
        <v>31</v>
      </c>
    </row>
    <row r="38" spans="2:10" ht="19.5" customHeight="1" x14ac:dyDescent="0.25">
      <c r="B38" s="19" t="str">
        <f t="shared" ref="B38:B43" si="6">IF(B29="","",B29)</f>
        <v/>
      </c>
      <c r="C38" s="30" t="str">
        <f t="shared" ref="C38:C43" si="7">IFERROR(((_xlfn.RANK.EQ(C29,$C$29:$C$34,0)*$C$37)),"")</f>
        <v/>
      </c>
      <c r="D38" s="30" t="str">
        <f t="shared" ref="D38:D43" si="8">IFERROR(((_xlfn.RANK.EQ(D29,$D$29:$D$34,1)*$D$37)),"")</f>
        <v/>
      </c>
      <c r="E38" s="30" t="str">
        <f t="shared" ref="E38:E43" si="9">IFERROR(((_xlfn.RANK.EQ(E29,$E$29:$E$34,0)*$E$37)),"")</f>
        <v/>
      </c>
      <c r="F38" s="30" t="str">
        <f t="shared" ref="F38:F43" si="10">IFERROR(((_xlfn.RANK.EQ(F29,$F$29:$F$34,1)*$F$37)),"")</f>
        <v/>
      </c>
      <c r="G38" s="30" t="str">
        <f t="shared" ref="G38:G43" si="11">IFERROR(((_xlfn.RANK.EQ(G29,$G$29:$G$34,0)*$G$37)),"")</f>
        <v/>
      </c>
      <c r="H38" s="34">
        <f>SUM(C38:G38)</f>
        <v>0</v>
      </c>
      <c r="I38" s="32" t="str">
        <f t="shared" ref="I38:I42" si="12">IF(H38=0,"",(IFERROR(_xlfn.RANK.EQ(H38,$H$38:$H$43,0),"")))</f>
        <v/>
      </c>
      <c r="J38" s="33"/>
    </row>
    <row r="39" spans="2:10" ht="19.5" customHeight="1" x14ac:dyDescent="0.25">
      <c r="B39" s="19" t="str">
        <f t="shared" si="6"/>
        <v/>
      </c>
      <c r="C39" s="30" t="str">
        <f t="shared" si="7"/>
        <v/>
      </c>
      <c r="D39" s="30" t="str">
        <f t="shared" si="8"/>
        <v/>
      </c>
      <c r="E39" s="30" t="str">
        <f t="shared" si="9"/>
        <v/>
      </c>
      <c r="F39" s="30" t="str">
        <f t="shared" si="10"/>
        <v/>
      </c>
      <c r="G39" s="30" t="str">
        <f t="shared" si="11"/>
        <v/>
      </c>
      <c r="H39" s="34">
        <f t="shared" ref="H39:H43" si="13">SUM(C39:G39)</f>
        <v>0</v>
      </c>
      <c r="I39" s="32" t="str">
        <f t="shared" si="12"/>
        <v/>
      </c>
      <c r="J39" s="33"/>
    </row>
    <row r="40" spans="2:10" ht="19.5" customHeight="1" x14ac:dyDescent="0.25">
      <c r="B40" s="19" t="str">
        <f t="shared" si="6"/>
        <v/>
      </c>
      <c r="C40" s="30" t="str">
        <f t="shared" si="7"/>
        <v/>
      </c>
      <c r="D40" s="30" t="str">
        <f t="shared" si="8"/>
        <v/>
      </c>
      <c r="E40" s="30" t="str">
        <f t="shared" si="9"/>
        <v/>
      </c>
      <c r="F40" s="30" t="str">
        <f t="shared" si="10"/>
        <v/>
      </c>
      <c r="G40" s="30" t="str">
        <f t="shared" si="11"/>
        <v/>
      </c>
      <c r="H40" s="34">
        <f t="shared" si="13"/>
        <v>0</v>
      </c>
      <c r="I40" s="32" t="str">
        <f t="shared" si="12"/>
        <v/>
      </c>
      <c r="J40" s="33"/>
    </row>
    <row r="41" spans="2:10" ht="19.5" customHeight="1" x14ac:dyDescent="0.25">
      <c r="B41" s="19" t="str">
        <f t="shared" si="6"/>
        <v/>
      </c>
      <c r="C41" s="30" t="str">
        <f t="shared" si="7"/>
        <v/>
      </c>
      <c r="D41" s="30" t="str">
        <f t="shared" si="8"/>
        <v/>
      </c>
      <c r="E41" s="30" t="str">
        <f t="shared" si="9"/>
        <v/>
      </c>
      <c r="F41" s="30" t="str">
        <f t="shared" si="10"/>
        <v/>
      </c>
      <c r="G41" s="30" t="str">
        <f t="shared" si="11"/>
        <v/>
      </c>
      <c r="H41" s="34">
        <f t="shared" si="13"/>
        <v>0</v>
      </c>
      <c r="I41" s="32" t="str">
        <f t="shared" si="12"/>
        <v/>
      </c>
      <c r="J41" s="33"/>
    </row>
    <row r="42" spans="2:10" ht="19.5" customHeight="1" x14ac:dyDescent="0.25">
      <c r="B42" s="19" t="str">
        <f t="shared" si="6"/>
        <v/>
      </c>
      <c r="C42" s="30" t="str">
        <f t="shared" si="7"/>
        <v/>
      </c>
      <c r="D42" s="30" t="str">
        <f t="shared" si="8"/>
        <v/>
      </c>
      <c r="E42" s="30" t="str">
        <f t="shared" si="9"/>
        <v/>
      </c>
      <c r="F42" s="30" t="str">
        <f t="shared" si="10"/>
        <v/>
      </c>
      <c r="G42" s="30" t="str">
        <f t="shared" si="11"/>
        <v/>
      </c>
      <c r="H42" s="34">
        <f t="shared" si="13"/>
        <v>0</v>
      </c>
      <c r="I42" s="32" t="str">
        <f t="shared" si="12"/>
        <v/>
      </c>
      <c r="J42" s="33"/>
    </row>
    <row r="43" spans="2:10" ht="19.5" customHeight="1" x14ac:dyDescent="0.25">
      <c r="B43" s="19" t="str">
        <f t="shared" si="6"/>
        <v/>
      </c>
      <c r="C43" s="30" t="str">
        <f t="shared" si="7"/>
        <v/>
      </c>
      <c r="D43" s="30" t="str">
        <f t="shared" si="8"/>
        <v/>
      </c>
      <c r="E43" s="30" t="str">
        <f t="shared" si="9"/>
        <v/>
      </c>
      <c r="F43" s="30" t="str">
        <f t="shared" si="10"/>
        <v/>
      </c>
      <c r="G43" s="30" t="str">
        <f t="shared" si="11"/>
        <v/>
      </c>
      <c r="H43" s="34">
        <f t="shared" si="13"/>
        <v>0</v>
      </c>
      <c r="I43" s="32" t="str">
        <f>IF(H43=0,"",(IFERROR(_xlfn.RANK.EQ(H43,$H$38:$H$43,0),"")))</f>
        <v/>
      </c>
      <c r="J43" s="33"/>
    </row>
    <row r="44" spans="2:10" ht="19.5" customHeight="1" x14ac:dyDescent="0.25"/>
    <row r="45" spans="2:10" ht="19.5" customHeight="1" x14ac:dyDescent="0.25"/>
    <row r="46" spans="2:10" ht="19.5" customHeight="1" x14ac:dyDescent="0.25"/>
    <row r="47" spans="2:10" ht="19.5" customHeight="1" x14ac:dyDescent="0.25"/>
    <row r="48" spans="2:10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</sheetData>
  <sheetProtection algorithmName="SHA-512" hashValue="cSmist/NQFxaV6jnK3nJtVSTNI0qavY+ObyHXF+QtnGypD31vPl7Mx5cWj1oKXLFCjV1GT3dbBjFT9jfKSJilQ==" saltValue="ReNN8E9AqS8Kqm8UbZRwcQ==" spinCount="100000" sheet="1" objects="1" scenarios="1"/>
  <mergeCells count="2">
    <mergeCell ref="E1:P2"/>
    <mergeCell ref="B1:D2"/>
  </mergeCells>
  <conditionalFormatting sqref="I38:I43">
    <cfRule type="iconSet" priority="3">
      <iconSet reverse="1">
        <cfvo type="percent" val="0"/>
        <cfvo type="percent" val="33"/>
        <cfvo type="percent" val="67"/>
      </iconSet>
    </cfRule>
  </conditionalFormatting>
  <conditionalFormatting sqref="P20:P23">
    <cfRule type="iconSet" priority="2">
      <iconSet reverse="1">
        <cfvo type="percent" val="0"/>
        <cfvo type="percent" val="33"/>
        <cfvo type="percent" val="67"/>
      </iconSet>
    </cfRule>
  </conditionalFormatting>
  <conditionalFormatting sqref="P9:P12">
    <cfRule type="iconSet" priority="1">
      <iconSet reverse="1">
        <cfvo type="percent" val="0"/>
        <cfvo type="percent" val="33"/>
        <cfvo type="percent" val="67"/>
      </iconSet>
    </cfRule>
  </conditionalFormatting>
  <pageMargins left="0.23622047244094491" right="0.23622047244094491" top="0.43307086614173229" bottom="0.47244094488188981" header="0.31496062992125984" footer="0.31496062992125984"/>
  <pageSetup scale="69" fitToHeight="0" orientation="landscape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9AC2-EE89-4172-9103-44E52B492FDC}">
  <sheetPr>
    <pageSetUpPr fitToPage="1"/>
  </sheetPr>
  <dimension ref="B1:P70"/>
  <sheetViews>
    <sheetView showGridLines="0" showRowColHeaders="0" zoomScale="85" zoomScaleNormal="85" workbookViewId="0">
      <selection activeCell="D12" sqref="D12"/>
    </sheetView>
  </sheetViews>
  <sheetFormatPr defaultRowHeight="15.75" x14ac:dyDescent="0.25"/>
  <cols>
    <col min="1" max="1" width="2.625" style="43" customWidth="1"/>
    <col min="2" max="2" width="26.25" style="43" customWidth="1"/>
    <col min="3" max="7" width="9.375" style="43" customWidth="1"/>
    <col min="8" max="8" width="10.125" style="43" customWidth="1"/>
    <col min="9" max="9" width="9.625" style="43" customWidth="1"/>
    <col min="10" max="10" width="25" style="43" customWidth="1"/>
    <col min="11" max="14" width="9.875" style="43" customWidth="1"/>
    <col min="15" max="15" width="10.375" style="43" customWidth="1"/>
    <col min="16" max="16384" width="9" style="43"/>
  </cols>
  <sheetData>
    <row r="1" spans="2:16" ht="15.75" customHeight="1" x14ac:dyDescent="0.25">
      <c r="B1" s="91" t="s">
        <v>53</v>
      </c>
      <c r="C1" s="91"/>
      <c r="D1" s="91"/>
      <c r="E1" s="92" t="s">
        <v>52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ht="21" customHeight="1" x14ac:dyDescent="0.25">
      <c r="B2" s="91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4" spans="2:16" x14ac:dyDescent="0.25">
      <c r="J4" s="44" t="s">
        <v>15</v>
      </c>
    </row>
    <row r="5" spans="2:16" s="45" customFormat="1" x14ac:dyDescent="0.25">
      <c r="J5" s="45" t="s">
        <v>25</v>
      </c>
    </row>
    <row r="6" spans="2:16" s="45" customFormat="1" ht="18.75" x14ac:dyDescent="0.3">
      <c r="B6" s="46" t="s">
        <v>14</v>
      </c>
      <c r="C6" s="43"/>
      <c r="D6" s="43"/>
      <c r="E6" s="43"/>
      <c r="F6" s="43"/>
      <c r="G6" s="43"/>
      <c r="H6" s="43"/>
      <c r="J6" s="43" t="s">
        <v>50</v>
      </c>
    </row>
    <row r="7" spans="2:16" ht="73.5" customHeight="1" x14ac:dyDescent="0.25">
      <c r="B7" s="43" t="s">
        <v>51</v>
      </c>
      <c r="K7" s="47" t="str">
        <f>B9</f>
        <v>Cost Effective</v>
      </c>
      <c r="L7" s="47" t="str">
        <f>B10</f>
        <v>Decreased defects</v>
      </c>
      <c r="M7" s="47" t="str">
        <f>B11</f>
        <v>Increased productivity</v>
      </c>
      <c r="N7" s="47" t="str">
        <f>B12</f>
        <v>User friendly</v>
      </c>
    </row>
    <row r="8" spans="2:16" ht="24.75" customHeight="1" x14ac:dyDescent="0.25">
      <c r="B8" s="48" t="s">
        <v>13</v>
      </c>
      <c r="C8" s="48" t="s">
        <v>20</v>
      </c>
      <c r="D8" s="48" t="s">
        <v>21</v>
      </c>
      <c r="E8" s="48" t="s">
        <v>22</v>
      </c>
      <c r="F8" s="48" t="s">
        <v>23</v>
      </c>
      <c r="G8" s="48" t="s">
        <v>24</v>
      </c>
      <c r="J8" s="48" t="s">
        <v>26</v>
      </c>
      <c r="K8" s="48">
        <f>$G$9/100</f>
        <v>0.85</v>
      </c>
      <c r="L8" s="48">
        <f>$G$10/100</f>
        <v>0.8</v>
      </c>
      <c r="M8" s="48">
        <f>$G$11/100</f>
        <v>1.75</v>
      </c>
      <c r="N8" s="48">
        <f>$G$12/100</f>
        <v>0.6</v>
      </c>
      <c r="O8" s="49" t="s">
        <v>46</v>
      </c>
      <c r="P8" s="49" t="s">
        <v>31</v>
      </c>
    </row>
    <row r="9" spans="2:16" s="53" customFormat="1" ht="19.5" customHeight="1" x14ac:dyDescent="0.25">
      <c r="B9" s="50" t="s">
        <v>16</v>
      </c>
      <c r="C9" s="51">
        <v>40</v>
      </c>
      <c r="D9" s="51">
        <v>10</v>
      </c>
      <c r="E9" s="51">
        <v>20</v>
      </c>
      <c r="F9" s="51">
        <v>15</v>
      </c>
      <c r="G9" s="52">
        <f>SUM(C9:F9)</f>
        <v>85</v>
      </c>
      <c r="J9" s="50" t="s">
        <v>27</v>
      </c>
      <c r="K9" s="51">
        <v>3</v>
      </c>
      <c r="L9" s="51">
        <v>4</v>
      </c>
      <c r="M9" s="51">
        <v>2</v>
      </c>
      <c r="N9" s="51">
        <v>3</v>
      </c>
      <c r="O9" s="54">
        <f>($K$8*K9)+($L$8*L9)+($M$8*M9)+($N$8*N9)</f>
        <v>11.05</v>
      </c>
      <c r="P9" s="55">
        <f>IFERROR(_xlfn.RANK.EQ(O9,$O$9:$O$12,0),"")</f>
        <v>2</v>
      </c>
    </row>
    <row r="10" spans="2:16" s="53" customFormat="1" ht="19.5" customHeight="1" x14ac:dyDescent="0.25">
      <c r="B10" s="50" t="s">
        <v>17</v>
      </c>
      <c r="C10" s="51">
        <v>15</v>
      </c>
      <c r="D10" s="51">
        <v>20</v>
      </c>
      <c r="E10" s="51">
        <v>30</v>
      </c>
      <c r="F10" s="51">
        <v>15</v>
      </c>
      <c r="G10" s="52">
        <f t="shared" ref="G10:G12" si="0">SUM(C10:F10)</f>
        <v>80</v>
      </c>
      <c r="J10" s="50" t="s">
        <v>28</v>
      </c>
      <c r="K10" s="51">
        <v>2</v>
      </c>
      <c r="L10" s="51">
        <v>3</v>
      </c>
      <c r="M10" s="51">
        <v>3</v>
      </c>
      <c r="N10" s="51">
        <v>4</v>
      </c>
      <c r="O10" s="54">
        <f>($K$8*K10)+($L$8*L10)+($M$8*M10)+($N$8*N10)</f>
        <v>11.750000000000002</v>
      </c>
      <c r="P10" s="55">
        <f>IFERROR(_xlfn.RANK.EQ(O10,$O$9:$O$12,0),"")</f>
        <v>1</v>
      </c>
    </row>
    <row r="11" spans="2:16" s="53" customFormat="1" ht="19.5" customHeight="1" x14ac:dyDescent="0.25">
      <c r="B11" s="50" t="s">
        <v>18</v>
      </c>
      <c r="C11" s="51">
        <v>40</v>
      </c>
      <c r="D11" s="51">
        <v>55</v>
      </c>
      <c r="E11" s="51">
        <v>50</v>
      </c>
      <c r="F11" s="51">
        <v>30</v>
      </c>
      <c r="G11" s="52">
        <f t="shared" si="0"/>
        <v>175</v>
      </c>
      <c r="J11" s="50" t="s">
        <v>29</v>
      </c>
      <c r="K11" s="51">
        <v>1</v>
      </c>
      <c r="L11" s="51">
        <v>2</v>
      </c>
      <c r="M11" s="51">
        <v>4</v>
      </c>
      <c r="N11" s="51">
        <v>2</v>
      </c>
      <c r="O11" s="54">
        <f>($K$8*K11)+($L$8*L11)+($M$8*M11)+($N$8*N11)</f>
        <v>10.649999999999999</v>
      </c>
      <c r="P11" s="55">
        <f>IFERROR(_xlfn.RANK.EQ(O11,$O$9:$O$12,0),"")</f>
        <v>3</v>
      </c>
    </row>
    <row r="12" spans="2:16" s="53" customFormat="1" ht="19.5" customHeight="1" x14ac:dyDescent="0.25">
      <c r="B12" s="50" t="s">
        <v>19</v>
      </c>
      <c r="C12" s="51">
        <v>5</v>
      </c>
      <c r="D12" s="51">
        <v>15</v>
      </c>
      <c r="E12" s="51">
        <v>0</v>
      </c>
      <c r="F12" s="51">
        <v>40</v>
      </c>
      <c r="G12" s="52">
        <f t="shared" si="0"/>
        <v>60</v>
      </c>
      <c r="J12" s="50" t="s">
        <v>30</v>
      </c>
      <c r="K12" s="51">
        <v>4</v>
      </c>
      <c r="L12" s="51">
        <v>1</v>
      </c>
      <c r="M12" s="51">
        <v>1</v>
      </c>
      <c r="N12" s="51">
        <v>1</v>
      </c>
      <c r="O12" s="54">
        <f>($K$8*K12)+($L$8*L12)+($M$8*M12)+($N$8*N12)</f>
        <v>6.55</v>
      </c>
      <c r="P12" s="55">
        <f>IFERROR(_xlfn.RANK.EQ(O12,$O$9:$O$12,0),"")</f>
        <v>4</v>
      </c>
    </row>
    <row r="13" spans="2:16" s="56" customFormat="1" ht="19.5" customHeight="1" x14ac:dyDescent="0.25">
      <c r="C13" s="52">
        <f>SUM(C9:C12)</f>
        <v>100</v>
      </c>
      <c r="D13" s="52">
        <f t="shared" ref="D13:F13" si="1">SUM(D9:D12)</f>
        <v>100</v>
      </c>
      <c r="E13" s="52">
        <f t="shared" si="1"/>
        <v>100</v>
      </c>
      <c r="F13" s="52">
        <f t="shared" si="1"/>
        <v>100</v>
      </c>
      <c r="J13" s="57"/>
      <c r="K13" s="58"/>
      <c r="L13" s="58"/>
      <c r="M13" s="58"/>
      <c r="N13" s="58"/>
      <c r="O13" s="57"/>
    </row>
    <row r="14" spans="2:16" ht="19.5" customHeight="1" x14ac:dyDescent="0.25">
      <c r="C14" s="59" t="str">
        <f>IF(C13&lt;&gt;100,"Must be 100","OK")</f>
        <v>OK</v>
      </c>
      <c r="D14" s="59" t="str">
        <f t="shared" ref="D14:F14" si="2">IF(D13&lt;&gt;100,"Must be 100","OK")</f>
        <v>OK</v>
      </c>
      <c r="E14" s="59" t="str">
        <f t="shared" si="2"/>
        <v>OK</v>
      </c>
      <c r="F14" s="59" t="str">
        <f t="shared" si="2"/>
        <v>OK</v>
      </c>
    </row>
    <row r="15" spans="2:16" ht="19.5" customHeight="1" x14ac:dyDescent="0.25">
      <c r="J15" s="44" t="s">
        <v>42</v>
      </c>
    </row>
    <row r="16" spans="2:16" ht="19.5" customHeight="1" x14ac:dyDescent="0.25">
      <c r="J16" s="45" t="s">
        <v>32</v>
      </c>
    </row>
    <row r="17" spans="2:16" ht="19.5" customHeight="1" x14ac:dyDescent="0.25">
      <c r="J17" s="43" t="s">
        <v>50</v>
      </c>
    </row>
    <row r="18" spans="2:16" ht="73.5" customHeight="1" x14ac:dyDescent="0.25">
      <c r="K18" s="47" t="str">
        <f>B9</f>
        <v>Cost Effective</v>
      </c>
      <c r="L18" s="47" t="str">
        <f>B10</f>
        <v>Decreased defects</v>
      </c>
      <c r="M18" s="47" t="str">
        <f>B11</f>
        <v>Increased productivity</v>
      </c>
      <c r="N18" s="47" t="str">
        <f>B12</f>
        <v>User friendly</v>
      </c>
    </row>
    <row r="19" spans="2:16" ht="24.75" customHeight="1" x14ac:dyDescent="0.25">
      <c r="J19" s="48" t="s">
        <v>26</v>
      </c>
      <c r="K19" s="48">
        <f>$G$9/100</f>
        <v>0.85</v>
      </c>
      <c r="L19" s="48">
        <f>$G$10/100</f>
        <v>0.8</v>
      </c>
      <c r="M19" s="48">
        <f>$G$11/100</f>
        <v>1.75</v>
      </c>
      <c r="N19" s="48">
        <f>$G$12/100</f>
        <v>0.6</v>
      </c>
      <c r="O19" s="49" t="s">
        <v>46</v>
      </c>
      <c r="P19" s="49" t="s">
        <v>31</v>
      </c>
    </row>
    <row r="20" spans="2:16" ht="19.5" customHeight="1" x14ac:dyDescent="0.25">
      <c r="J20" s="50" t="s">
        <v>33</v>
      </c>
      <c r="K20" s="51">
        <v>4</v>
      </c>
      <c r="L20" s="51">
        <v>1</v>
      </c>
      <c r="M20" s="51">
        <v>4</v>
      </c>
      <c r="N20" s="51">
        <v>3</v>
      </c>
      <c r="O20" s="54">
        <f>($K$19*K20)+($L$19*L20)+($M$19*M20)+($N$19*N20)</f>
        <v>13</v>
      </c>
      <c r="P20" s="55">
        <f>IFERROR(_xlfn.RANK.EQ(O20,$O$20:$O$23,0),"")</f>
        <v>1</v>
      </c>
    </row>
    <row r="21" spans="2:16" ht="19.5" customHeight="1" x14ac:dyDescent="0.25">
      <c r="J21" s="50" t="s">
        <v>34</v>
      </c>
      <c r="K21" s="51">
        <v>2</v>
      </c>
      <c r="L21" s="51">
        <v>4</v>
      </c>
      <c r="M21" s="51">
        <v>1</v>
      </c>
      <c r="N21" s="51">
        <v>4</v>
      </c>
      <c r="O21" s="54">
        <f>($K$19*K21)+($L$19*L21)+($M$19*M21)+($N$19*N21)</f>
        <v>9.0500000000000007</v>
      </c>
      <c r="P21" s="55">
        <f>IFERROR(_xlfn.RANK.EQ(O21,$O$20:$O$23,0),"")</f>
        <v>3</v>
      </c>
    </row>
    <row r="22" spans="2:16" ht="19.5" customHeight="1" x14ac:dyDescent="0.25">
      <c r="J22" s="50" t="s">
        <v>35</v>
      </c>
      <c r="K22" s="51">
        <v>3</v>
      </c>
      <c r="L22" s="51">
        <v>2</v>
      </c>
      <c r="M22" s="51">
        <v>3</v>
      </c>
      <c r="N22" s="51">
        <v>2</v>
      </c>
      <c r="O22" s="54">
        <f>($K$19*K22)+($L$19*L22)+($M$19*M22)+($N$19*N22)</f>
        <v>10.6</v>
      </c>
      <c r="P22" s="55">
        <f>IFERROR(_xlfn.RANK.EQ(O22,$O$20:$O$23,0),"")</f>
        <v>2</v>
      </c>
    </row>
    <row r="23" spans="2:16" ht="19.5" customHeight="1" x14ac:dyDescent="0.25">
      <c r="J23" s="50" t="s">
        <v>36</v>
      </c>
      <c r="K23" s="51">
        <v>1</v>
      </c>
      <c r="L23" s="51">
        <v>3</v>
      </c>
      <c r="M23" s="51">
        <v>2</v>
      </c>
      <c r="N23" s="51">
        <v>1</v>
      </c>
      <c r="O23" s="54">
        <f>($K$19*K23)+($L$19*L23)+($M$19*M23)+($N$19*N23)</f>
        <v>7.35</v>
      </c>
      <c r="P23" s="55">
        <f>IFERROR(_xlfn.RANK.EQ(O23,$O$20:$O$23,0),"")</f>
        <v>4</v>
      </c>
    </row>
    <row r="24" spans="2:16" ht="19.5" customHeight="1" x14ac:dyDescent="0.25"/>
    <row r="25" spans="2:16" ht="19.5" customHeight="1" x14ac:dyDescent="0.3">
      <c r="B25" s="46" t="s">
        <v>54</v>
      </c>
    </row>
    <row r="26" spans="2:16" ht="19.5" customHeight="1" x14ac:dyDescent="0.25"/>
    <row r="27" spans="2:16" ht="24" customHeight="1" x14ac:dyDescent="0.25">
      <c r="B27" s="45"/>
      <c r="F27" s="60" t="s">
        <v>48</v>
      </c>
      <c r="G27" s="60" t="s">
        <v>49</v>
      </c>
    </row>
    <row r="28" spans="2:16" ht="33.75" customHeight="1" x14ac:dyDescent="0.25">
      <c r="B28" s="61"/>
      <c r="C28" s="62" t="s">
        <v>43</v>
      </c>
      <c r="D28" s="63" t="s">
        <v>44</v>
      </c>
      <c r="E28" s="63" t="s">
        <v>45</v>
      </c>
      <c r="F28" s="63" t="s">
        <v>47</v>
      </c>
      <c r="G28" s="63" t="s">
        <v>55</v>
      </c>
    </row>
    <row r="29" spans="2:16" ht="19.5" customHeight="1" x14ac:dyDescent="0.25">
      <c r="B29" s="50" t="s">
        <v>37</v>
      </c>
      <c r="C29" s="64">
        <v>36000</v>
      </c>
      <c r="D29" s="64">
        <v>43000</v>
      </c>
      <c r="E29" s="51">
        <v>10</v>
      </c>
      <c r="F29" s="51"/>
      <c r="G29" s="51"/>
    </row>
    <row r="30" spans="2:16" ht="19.5" customHeight="1" x14ac:dyDescent="0.25">
      <c r="B30" s="50" t="s">
        <v>38</v>
      </c>
      <c r="C30" s="64">
        <v>30000</v>
      </c>
      <c r="D30" s="64">
        <v>120000</v>
      </c>
      <c r="E30" s="51">
        <v>12</v>
      </c>
      <c r="F30" s="51"/>
      <c r="G30" s="51"/>
    </row>
    <row r="31" spans="2:16" ht="19.5" customHeight="1" x14ac:dyDescent="0.25">
      <c r="B31" s="50" t="s">
        <v>39</v>
      </c>
      <c r="C31" s="64">
        <v>5500</v>
      </c>
      <c r="D31" s="64">
        <v>11000</v>
      </c>
      <c r="E31" s="51">
        <v>3</v>
      </c>
      <c r="F31" s="51"/>
      <c r="G31" s="51"/>
    </row>
    <row r="32" spans="2:16" ht="19.5" customHeight="1" x14ac:dyDescent="0.25">
      <c r="B32" s="50" t="s">
        <v>40</v>
      </c>
      <c r="C32" s="64">
        <v>7000</v>
      </c>
      <c r="D32" s="64">
        <v>4000</v>
      </c>
      <c r="E32" s="51">
        <v>5</v>
      </c>
      <c r="F32" s="51"/>
      <c r="G32" s="51"/>
    </row>
    <row r="33" spans="2:10" ht="19.5" customHeight="1" x14ac:dyDescent="0.25">
      <c r="B33" s="50" t="s">
        <v>41</v>
      </c>
      <c r="C33" s="64">
        <v>20000</v>
      </c>
      <c r="D33" s="64">
        <v>66000</v>
      </c>
      <c r="E33" s="51">
        <v>8</v>
      </c>
      <c r="F33" s="51"/>
      <c r="G33" s="51"/>
    </row>
    <row r="34" spans="2:10" ht="19.5" customHeight="1" x14ac:dyDescent="0.25">
      <c r="B34" s="50"/>
      <c r="C34" s="64"/>
      <c r="D34" s="64"/>
      <c r="E34" s="51"/>
      <c r="F34" s="51"/>
      <c r="G34" s="51"/>
    </row>
    <row r="35" spans="2:10" ht="19.5" customHeight="1" x14ac:dyDescent="0.25">
      <c r="B35" s="45"/>
    </row>
    <row r="36" spans="2:10" ht="33.75" customHeight="1" x14ac:dyDescent="0.25">
      <c r="B36" s="48" t="s">
        <v>13</v>
      </c>
      <c r="C36" s="63" t="str">
        <f>C28</f>
        <v>Cost</v>
      </c>
      <c r="D36" s="63" t="str">
        <f t="shared" ref="D36:G36" si="3">D28</f>
        <v>Yearly Savings</v>
      </c>
      <c r="E36" s="63" t="str">
        <f t="shared" si="3"/>
        <v>Months to complete</v>
      </c>
      <c r="F36" s="63" t="str">
        <f t="shared" si="3"/>
        <v>Other criteria</v>
      </c>
      <c r="G36" s="63" t="str">
        <f t="shared" si="3"/>
        <v>Other Criteria</v>
      </c>
    </row>
    <row r="37" spans="2:10" ht="24.75" customHeight="1" x14ac:dyDescent="0.25">
      <c r="B37" s="48" t="s">
        <v>26</v>
      </c>
      <c r="C37" s="65">
        <v>2</v>
      </c>
      <c r="D37" s="65">
        <v>3</v>
      </c>
      <c r="E37" s="65">
        <v>1</v>
      </c>
      <c r="F37" s="65">
        <v>0</v>
      </c>
      <c r="G37" s="65">
        <v>0</v>
      </c>
      <c r="H37" s="49" t="s">
        <v>46</v>
      </c>
      <c r="I37" s="49" t="s">
        <v>31</v>
      </c>
    </row>
    <row r="38" spans="2:10" ht="19.5" customHeight="1" x14ac:dyDescent="0.25">
      <c r="B38" s="50" t="str">
        <f t="shared" ref="B38:B43" si="4">IF(B29="","",B29)</f>
        <v>Energy reduction</v>
      </c>
      <c r="C38" s="66">
        <f t="shared" ref="C38:C43" si="5">IFERROR(((_xlfn.RANK.EQ(C29,$C$29:$C$34,0)*$C$37)),"")</f>
        <v>2</v>
      </c>
      <c r="D38" s="66">
        <f t="shared" ref="D38:D43" si="6">IFERROR(((_xlfn.RANK.EQ(D29,$D$29:$D$34,1)*$D$37)),"")</f>
        <v>9</v>
      </c>
      <c r="E38" s="66">
        <f t="shared" ref="E38:E43" si="7">IFERROR(((_xlfn.RANK.EQ(E29,$E$29:$E$34,0)*$E$37)),"")</f>
        <v>2</v>
      </c>
      <c r="F38" s="66" t="str">
        <f t="shared" ref="F38:F43" si="8">IFERROR(((_xlfn.RANK.EQ(F29,$F$29:$F$34,1)*$F$37)),"")</f>
        <v/>
      </c>
      <c r="G38" s="66" t="str">
        <f t="shared" ref="G38:G43" si="9">IFERROR(((_xlfn.RANK.EQ(G29,$G$29:$G$34,0)*$G$37)),"")</f>
        <v/>
      </c>
      <c r="H38" s="54">
        <f>SUM(C38:G38)</f>
        <v>13</v>
      </c>
      <c r="I38" s="55">
        <f t="shared" ref="I38:I42" si="10">IF(H38=0,"",(IFERROR(_xlfn.RANK.EQ(H38,$H$38:$H$43,0),"")))</f>
        <v>5</v>
      </c>
      <c r="J38" s="67"/>
    </row>
    <row r="39" spans="2:10" ht="19.5" customHeight="1" x14ac:dyDescent="0.25">
      <c r="B39" s="50" t="str">
        <f t="shared" si="4"/>
        <v>Spoilage reduction</v>
      </c>
      <c r="C39" s="66">
        <f t="shared" si="5"/>
        <v>4</v>
      </c>
      <c r="D39" s="66">
        <f t="shared" si="6"/>
        <v>15</v>
      </c>
      <c r="E39" s="66">
        <f t="shared" si="7"/>
        <v>1</v>
      </c>
      <c r="F39" s="66" t="str">
        <f t="shared" si="8"/>
        <v/>
      </c>
      <c r="G39" s="66" t="str">
        <f t="shared" si="9"/>
        <v/>
      </c>
      <c r="H39" s="54">
        <f t="shared" ref="H39:H43" si="11">SUM(C39:G39)</f>
        <v>20</v>
      </c>
      <c r="I39" s="55">
        <f t="shared" si="10"/>
        <v>3</v>
      </c>
      <c r="J39" s="67"/>
    </row>
    <row r="40" spans="2:10" ht="19.5" customHeight="1" x14ac:dyDescent="0.25">
      <c r="B40" s="50" t="str">
        <f t="shared" si="4"/>
        <v>Reduce strap width</v>
      </c>
      <c r="C40" s="66">
        <f t="shared" si="5"/>
        <v>10</v>
      </c>
      <c r="D40" s="66">
        <f t="shared" si="6"/>
        <v>6</v>
      </c>
      <c r="E40" s="66">
        <f t="shared" si="7"/>
        <v>5</v>
      </c>
      <c r="F40" s="66" t="str">
        <f t="shared" si="8"/>
        <v/>
      </c>
      <c r="G40" s="66" t="str">
        <f t="shared" si="9"/>
        <v/>
      </c>
      <c r="H40" s="54">
        <f t="shared" si="11"/>
        <v>21</v>
      </c>
      <c r="I40" s="55">
        <f t="shared" si="10"/>
        <v>1</v>
      </c>
      <c r="J40" s="67"/>
    </row>
    <row r="41" spans="2:10" ht="19.5" customHeight="1" x14ac:dyDescent="0.25">
      <c r="B41" s="50" t="str">
        <f t="shared" si="4"/>
        <v>Reduce stretch wrap usage</v>
      </c>
      <c r="C41" s="66">
        <f t="shared" si="5"/>
        <v>8</v>
      </c>
      <c r="D41" s="66">
        <f t="shared" si="6"/>
        <v>3</v>
      </c>
      <c r="E41" s="66">
        <f t="shared" si="7"/>
        <v>4</v>
      </c>
      <c r="F41" s="66" t="str">
        <f t="shared" si="8"/>
        <v/>
      </c>
      <c r="G41" s="66" t="str">
        <f t="shared" si="9"/>
        <v/>
      </c>
      <c r="H41" s="54">
        <f t="shared" si="11"/>
        <v>15</v>
      </c>
      <c r="I41" s="55">
        <f t="shared" si="10"/>
        <v>4</v>
      </c>
      <c r="J41" s="67"/>
    </row>
    <row r="42" spans="2:10" ht="19.5" customHeight="1" x14ac:dyDescent="0.25">
      <c r="B42" s="50" t="str">
        <f t="shared" si="4"/>
        <v>Reduce over varnished usage</v>
      </c>
      <c r="C42" s="66">
        <f t="shared" si="5"/>
        <v>6</v>
      </c>
      <c r="D42" s="66">
        <f t="shared" si="6"/>
        <v>12</v>
      </c>
      <c r="E42" s="66">
        <f t="shared" si="7"/>
        <v>3</v>
      </c>
      <c r="F42" s="66" t="str">
        <f t="shared" si="8"/>
        <v/>
      </c>
      <c r="G42" s="66" t="str">
        <f t="shared" si="9"/>
        <v/>
      </c>
      <c r="H42" s="54">
        <f t="shared" si="11"/>
        <v>21</v>
      </c>
      <c r="I42" s="55">
        <f t="shared" si="10"/>
        <v>1</v>
      </c>
      <c r="J42" s="67"/>
    </row>
    <row r="43" spans="2:10" ht="19.5" customHeight="1" x14ac:dyDescent="0.25">
      <c r="B43" s="50" t="str">
        <f t="shared" si="4"/>
        <v/>
      </c>
      <c r="C43" s="66" t="str">
        <f t="shared" si="5"/>
        <v/>
      </c>
      <c r="D43" s="66" t="str">
        <f t="shared" si="6"/>
        <v/>
      </c>
      <c r="E43" s="66" t="str">
        <f t="shared" si="7"/>
        <v/>
      </c>
      <c r="F43" s="66" t="str">
        <f t="shared" si="8"/>
        <v/>
      </c>
      <c r="G43" s="66" t="str">
        <f t="shared" si="9"/>
        <v/>
      </c>
      <c r="H43" s="54">
        <f t="shared" si="11"/>
        <v>0</v>
      </c>
      <c r="I43" s="55" t="str">
        <f>IF(H43=0,"",(IFERROR(_xlfn.RANK.EQ(H43,$H$38:$H$43,0),"")))</f>
        <v/>
      </c>
      <c r="J43" s="67"/>
    </row>
    <row r="44" spans="2:10" ht="19.5" customHeight="1" x14ac:dyDescent="0.25"/>
    <row r="45" spans="2:10" ht="19.5" customHeight="1" x14ac:dyDescent="0.25"/>
    <row r="46" spans="2:10" ht="19.5" customHeight="1" x14ac:dyDescent="0.25"/>
    <row r="47" spans="2:10" ht="19.5" customHeight="1" x14ac:dyDescent="0.25"/>
    <row r="48" spans="2:10" ht="19.5" customHeight="1" x14ac:dyDescent="0.25"/>
    <row r="49" s="43" customFormat="1" ht="19.5" customHeight="1" x14ac:dyDescent="0.25"/>
    <row r="50" s="43" customFormat="1" ht="19.5" customHeight="1" x14ac:dyDescent="0.25"/>
    <row r="51" s="43" customFormat="1" ht="19.5" customHeight="1" x14ac:dyDescent="0.25"/>
    <row r="52" s="43" customFormat="1" ht="19.5" customHeight="1" x14ac:dyDescent="0.25"/>
    <row r="53" s="43" customFormat="1" ht="19.5" customHeight="1" x14ac:dyDescent="0.25"/>
    <row r="54" s="43" customFormat="1" ht="19.5" customHeight="1" x14ac:dyDescent="0.25"/>
    <row r="55" s="43" customFormat="1" ht="19.5" customHeight="1" x14ac:dyDescent="0.25"/>
    <row r="56" s="43" customFormat="1" ht="19.5" customHeight="1" x14ac:dyDescent="0.25"/>
    <row r="57" s="43" customFormat="1" ht="19.5" customHeight="1" x14ac:dyDescent="0.25"/>
    <row r="58" s="43" customFormat="1" ht="19.5" customHeight="1" x14ac:dyDescent="0.25"/>
    <row r="59" s="43" customFormat="1" ht="19.5" customHeight="1" x14ac:dyDescent="0.25"/>
    <row r="60" s="43" customFormat="1" ht="19.5" customHeight="1" x14ac:dyDescent="0.25"/>
    <row r="61" s="43" customFormat="1" ht="19.5" customHeigh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</sheetData>
  <sheetProtection algorithmName="SHA-512" hashValue="wC0nqPe2pmsCzExLzTyOpY/vZWNWW84sZXtiZn5JNGHGKHc+fHdrDsGufdyg8VjWsoFBO1jrvBQ+3S57DYx51Q==" saltValue="TyBRobiM6XtAgZfnnzpU1Q==" spinCount="100000" sheet="1" objects="1" scenarios="1"/>
  <mergeCells count="2">
    <mergeCell ref="B1:D2"/>
    <mergeCell ref="E1:P2"/>
  </mergeCells>
  <conditionalFormatting sqref="I38:I43">
    <cfRule type="iconSet" priority="3">
      <iconSet reverse="1">
        <cfvo type="percent" val="0"/>
        <cfvo type="percent" val="33"/>
        <cfvo type="percent" val="67"/>
      </iconSet>
    </cfRule>
  </conditionalFormatting>
  <conditionalFormatting sqref="P20:P23">
    <cfRule type="iconSet" priority="2">
      <iconSet reverse="1">
        <cfvo type="percent" val="0"/>
        <cfvo type="percent" val="33"/>
        <cfvo type="percent" val="67"/>
      </iconSet>
    </cfRule>
  </conditionalFormatting>
  <conditionalFormatting sqref="P9:P12">
    <cfRule type="iconSet" priority="1">
      <iconSet reverse="1">
        <cfvo type="percent" val="0"/>
        <cfvo type="percent" val="33"/>
        <cfvo type="percent" val="67"/>
      </iconSet>
    </cfRule>
  </conditionalFormatting>
  <pageMargins left="0.23622047244094491" right="0.23622047244094491" top="0.43307086614173229" bottom="0.47244094488188981" header="0.31496062992125984" footer="0.31496062992125984"/>
  <pageSetup scale="69" fitToHeight="0" orientation="landscape" r:id="rId1"/>
  <rowBreaks count="1" manualBreakCount="1">
    <brk id="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B9BE-B68D-4A76-B9D5-664642D64AC1}">
  <sheetPr>
    <pageSetUpPr fitToPage="1"/>
  </sheetPr>
  <dimension ref="A1:S45"/>
  <sheetViews>
    <sheetView showGridLines="0" showRowColHeaders="0" zoomScale="70" zoomScaleNormal="70" workbookViewId="0">
      <selection activeCell="F13" sqref="F13"/>
    </sheetView>
  </sheetViews>
  <sheetFormatPr defaultRowHeight="15.75" x14ac:dyDescent="0.25"/>
  <cols>
    <col min="1" max="1" width="7.625" customWidth="1"/>
    <col min="2" max="19" width="8.875" customWidth="1"/>
  </cols>
  <sheetData>
    <row r="1" spans="1:19" ht="46.5" x14ac:dyDescent="0.7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3" spans="1:19" ht="15.6" customHeight="1" x14ac:dyDescent="0.3">
      <c r="A3" t="s">
        <v>1</v>
      </c>
      <c r="B3" s="106" t="s">
        <v>2</v>
      </c>
      <c r="C3" s="68"/>
      <c r="D3" s="69"/>
      <c r="E3" s="69"/>
      <c r="F3" s="69"/>
      <c r="G3" s="69"/>
      <c r="H3" s="69"/>
      <c r="I3" s="69"/>
      <c r="J3" s="70"/>
      <c r="K3" s="78"/>
      <c r="L3" s="79"/>
      <c r="M3" s="79"/>
      <c r="N3" s="79"/>
      <c r="O3" s="79"/>
      <c r="P3" s="79"/>
      <c r="Q3" s="79"/>
      <c r="R3" s="79"/>
      <c r="S3" s="100" t="s">
        <v>3</v>
      </c>
    </row>
    <row r="4" spans="1:19" ht="26.25" x14ac:dyDescent="0.25">
      <c r="B4" s="107"/>
      <c r="C4" s="71"/>
      <c r="D4" s="72"/>
      <c r="E4" s="108" t="s">
        <v>4</v>
      </c>
      <c r="F4" s="108"/>
      <c r="G4" s="108"/>
      <c r="H4" s="108"/>
      <c r="I4" s="72"/>
      <c r="J4" s="73"/>
      <c r="K4" s="80"/>
      <c r="L4" s="81"/>
      <c r="M4" s="81"/>
      <c r="N4" s="96" t="s">
        <v>5</v>
      </c>
      <c r="O4" s="96"/>
      <c r="P4" s="96"/>
      <c r="Q4" s="96"/>
      <c r="R4" s="81"/>
      <c r="S4" s="101"/>
    </row>
    <row r="5" spans="1:19" x14ac:dyDescent="0.25">
      <c r="B5" s="74"/>
      <c r="C5" s="72"/>
      <c r="D5" s="72"/>
      <c r="E5" s="72"/>
      <c r="F5" s="72"/>
      <c r="G5" s="72"/>
      <c r="H5" s="72"/>
      <c r="I5" s="72"/>
      <c r="J5" s="73"/>
      <c r="K5" s="80"/>
      <c r="L5" s="81"/>
      <c r="M5" s="81"/>
      <c r="N5" s="81"/>
      <c r="O5" s="81"/>
      <c r="P5" s="81"/>
      <c r="Q5" s="81"/>
      <c r="R5" s="81"/>
      <c r="S5" s="82"/>
    </row>
    <row r="6" spans="1:19" x14ac:dyDescent="0.25">
      <c r="B6" s="74"/>
      <c r="C6" s="72"/>
      <c r="D6" s="72"/>
      <c r="E6" s="72"/>
      <c r="F6" s="72"/>
      <c r="G6" s="72"/>
      <c r="H6" s="72"/>
      <c r="I6" s="72"/>
      <c r="J6" s="73"/>
      <c r="K6" s="80"/>
      <c r="L6" s="81"/>
      <c r="M6" s="81"/>
      <c r="N6" s="81"/>
      <c r="O6" s="81"/>
      <c r="P6" s="81"/>
      <c r="Q6" s="81"/>
      <c r="R6" s="81"/>
      <c r="S6" s="82"/>
    </row>
    <row r="7" spans="1:19" x14ac:dyDescent="0.25">
      <c r="B7" s="74"/>
      <c r="C7" s="72"/>
      <c r="D7" s="72"/>
      <c r="E7" s="72"/>
      <c r="F7" s="72"/>
      <c r="G7" s="72"/>
      <c r="H7" s="72"/>
      <c r="I7" s="72"/>
      <c r="J7" s="73"/>
      <c r="K7" s="80"/>
      <c r="L7" s="81"/>
      <c r="M7" s="81"/>
      <c r="N7" s="81"/>
      <c r="O7" s="81"/>
      <c r="P7" s="81"/>
      <c r="Q7" s="81"/>
      <c r="R7" s="81"/>
      <c r="S7" s="82"/>
    </row>
    <row r="8" spans="1:19" x14ac:dyDescent="0.25">
      <c r="B8" s="74"/>
      <c r="C8" s="72"/>
      <c r="D8" s="72"/>
      <c r="E8" s="72"/>
      <c r="F8" s="72"/>
      <c r="G8" s="72"/>
      <c r="H8" s="72"/>
      <c r="I8" s="72"/>
      <c r="J8" s="73"/>
      <c r="K8" s="80"/>
      <c r="L8" s="81"/>
      <c r="M8" s="81"/>
      <c r="N8" s="81"/>
      <c r="O8" s="81"/>
      <c r="P8" s="81"/>
      <c r="Q8" s="81"/>
      <c r="R8" s="81"/>
      <c r="S8" s="82"/>
    </row>
    <row r="9" spans="1:19" x14ac:dyDescent="0.25">
      <c r="B9" s="74"/>
      <c r="C9" s="72"/>
      <c r="D9" s="72"/>
      <c r="E9" s="72"/>
      <c r="F9" s="72"/>
      <c r="G9" s="72"/>
      <c r="H9" s="72"/>
      <c r="I9" s="72"/>
      <c r="J9" s="73"/>
      <c r="K9" s="80"/>
      <c r="L9" s="81"/>
      <c r="M9" s="81"/>
      <c r="N9" s="81"/>
      <c r="O9" s="81"/>
      <c r="P9" s="81"/>
      <c r="Q9" s="81"/>
      <c r="R9" s="81"/>
      <c r="S9" s="82"/>
    </row>
    <row r="10" spans="1:19" x14ac:dyDescent="0.25">
      <c r="B10" s="74"/>
      <c r="C10" s="72"/>
      <c r="D10" s="72"/>
      <c r="E10" s="72"/>
      <c r="F10" s="72"/>
      <c r="G10" s="72"/>
      <c r="H10" s="72"/>
      <c r="I10" s="72"/>
      <c r="J10" s="73"/>
      <c r="K10" s="80"/>
      <c r="L10" s="81"/>
      <c r="M10" s="81"/>
      <c r="N10" s="81"/>
      <c r="O10" s="81"/>
      <c r="P10" s="81"/>
      <c r="Q10" s="81"/>
      <c r="R10" s="81"/>
      <c r="S10" s="82"/>
    </row>
    <row r="11" spans="1:19" x14ac:dyDescent="0.25">
      <c r="B11" s="74"/>
      <c r="C11" s="72"/>
      <c r="D11" s="72"/>
      <c r="E11" s="72"/>
      <c r="F11" s="72"/>
      <c r="G11" s="72"/>
      <c r="H11" s="72"/>
      <c r="I11" s="72"/>
      <c r="J11" s="73"/>
      <c r="K11" s="80"/>
      <c r="L11" s="81"/>
      <c r="M11" s="81"/>
      <c r="N11" s="81"/>
      <c r="O11" s="81"/>
      <c r="P11" s="81"/>
      <c r="Q11" s="81"/>
      <c r="R11" s="81"/>
      <c r="S11" s="82"/>
    </row>
    <row r="12" spans="1:19" x14ac:dyDescent="0.25">
      <c r="B12" s="74"/>
      <c r="C12" s="72"/>
      <c r="D12" s="72"/>
      <c r="E12" s="72"/>
      <c r="F12" s="72"/>
      <c r="G12" s="72"/>
      <c r="H12" s="72"/>
      <c r="I12" s="72"/>
      <c r="J12" s="73"/>
      <c r="K12" s="80"/>
      <c r="L12" s="81"/>
      <c r="M12" s="81"/>
      <c r="N12" s="81"/>
      <c r="O12" s="81"/>
      <c r="P12" s="81"/>
      <c r="Q12" s="81"/>
      <c r="R12" s="81"/>
      <c r="S12" s="82"/>
    </row>
    <row r="13" spans="1:19" x14ac:dyDescent="0.25">
      <c r="B13" s="74"/>
      <c r="C13" s="72"/>
      <c r="D13" s="72"/>
      <c r="E13" s="72"/>
      <c r="F13" s="72"/>
      <c r="G13" s="72"/>
      <c r="H13" s="72"/>
      <c r="I13" s="72"/>
      <c r="J13" s="73"/>
      <c r="K13" s="80"/>
      <c r="L13" s="81"/>
      <c r="M13" s="81"/>
      <c r="N13" s="81"/>
      <c r="O13" s="81"/>
      <c r="P13" s="81"/>
      <c r="Q13" s="81"/>
      <c r="R13" s="81"/>
      <c r="S13" s="82"/>
    </row>
    <row r="14" spans="1:19" x14ac:dyDescent="0.25">
      <c r="A14" s="93" t="s">
        <v>6</v>
      </c>
      <c r="B14" s="74"/>
      <c r="C14" s="72"/>
      <c r="D14" s="72"/>
      <c r="E14" s="72"/>
      <c r="F14" s="72"/>
      <c r="G14" s="72"/>
      <c r="H14" s="72"/>
      <c r="I14" s="72"/>
      <c r="J14" s="73"/>
      <c r="K14" s="80"/>
      <c r="L14" s="81"/>
      <c r="M14" s="81"/>
      <c r="N14" s="81"/>
      <c r="O14" s="81"/>
      <c r="P14" s="81"/>
      <c r="Q14" s="81"/>
      <c r="R14" s="81"/>
      <c r="S14" s="82"/>
    </row>
    <row r="15" spans="1:19" x14ac:dyDescent="0.25">
      <c r="A15" s="93"/>
      <c r="B15" s="74"/>
      <c r="C15" s="72"/>
      <c r="D15" s="72"/>
      <c r="E15" s="72"/>
      <c r="F15" s="72"/>
      <c r="G15" s="72"/>
      <c r="H15" s="72"/>
      <c r="I15" s="72"/>
      <c r="J15" s="73"/>
      <c r="K15" s="80"/>
      <c r="L15" s="81"/>
      <c r="M15" s="81"/>
      <c r="N15" s="81"/>
      <c r="O15" s="81"/>
      <c r="P15" s="81"/>
      <c r="Q15" s="81"/>
      <c r="R15" s="81"/>
      <c r="S15" s="82"/>
    </row>
    <row r="16" spans="1:19" x14ac:dyDescent="0.25">
      <c r="A16" s="93"/>
      <c r="B16" s="74"/>
      <c r="C16" s="72"/>
      <c r="D16" s="72"/>
      <c r="E16" s="72"/>
      <c r="F16" s="72"/>
      <c r="G16" s="72"/>
      <c r="H16" s="72"/>
      <c r="I16" s="72"/>
      <c r="J16" s="73"/>
      <c r="K16" s="80"/>
      <c r="L16" s="81"/>
      <c r="M16" s="81"/>
      <c r="N16" s="81"/>
      <c r="O16" s="81"/>
      <c r="P16" s="81"/>
      <c r="Q16" s="81"/>
      <c r="R16" s="81"/>
      <c r="S16" s="82"/>
    </row>
    <row r="17" spans="1:19" x14ac:dyDescent="0.25">
      <c r="A17" s="93"/>
      <c r="B17" s="74"/>
      <c r="C17" s="72"/>
      <c r="D17" s="72"/>
      <c r="E17" s="72"/>
      <c r="F17" s="72"/>
      <c r="G17" s="72"/>
      <c r="H17" s="72"/>
      <c r="I17" s="72"/>
      <c r="J17" s="73"/>
      <c r="K17" s="80"/>
      <c r="L17" s="81"/>
      <c r="M17" s="81"/>
      <c r="N17" s="81"/>
      <c r="O17" s="81"/>
      <c r="P17" s="81"/>
      <c r="Q17" s="81"/>
      <c r="R17" s="81"/>
      <c r="S17" s="82"/>
    </row>
    <row r="18" spans="1:19" x14ac:dyDescent="0.25">
      <c r="A18" s="93"/>
      <c r="B18" s="74"/>
      <c r="C18" s="72"/>
      <c r="D18" s="72"/>
      <c r="E18" s="72"/>
      <c r="F18" s="72"/>
      <c r="G18" s="72"/>
      <c r="H18" s="72"/>
      <c r="I18" s="72"/>
      <c r="J18" s="73"/>
      <c r="K18" s="80"/>
      <c r="L18" s="81"/>
      <c r="M18" s="81"/>
      <c r="N18" s="81"/>
      <c r="O18" s="81"/>
      <c r="P18" s="81"/>
      <c r="Q18" s="81"/>
      <c r="R18" s="81"/>
      <c r="S18" s="82"/>
    </row>
    <row r="19" spans="1:19" x14ac:dyDescent="0.25">
      <c r="A19" s="93"/>
      <c r="B19" s="74"/>
      <c r="C19" s="72"/>
      <c r="D19" s="72"/>
      <c r="E19" s="72"/>
      <c r="F19" s="72"/>
      <c r="G19" s="72"/>
      <c r="H19" s="72"/>
      <c r="I19" s="72"/>
      <c r="J19" s="73"/>
      <c r="K19" s="80"/>
      <c r="L19" s="81"/>
      <c r="M19" s="81"/>
      <c r="N19" s="81"/>
      <c r="O19" s="81"/>
      <c r="P19" s="81"/>
      <c r="Q19" s="81"/>
      <c r="R19" s="81"/>
      <c r="S19" s="82"/>
    </row>
    <row r="20" spans="1:19" x14ac:dyDescent="0.25">
      <c r="A20" s="93"/>
      <c r="B20" s="74"/>
      <c r="C20" s="72"/>
      <c r="D20" s="72"/>
      <c r="E20" s="72"/>
      <c r="F20" s="72"/>
      <c r="G20" s="72"/>
      <c r="H20" s="72"/>
      <c r="I20" s="72"/>
      <c r="J20" s="73"/>
      <c r="K20" s="80"/>
      <c r="L20" s="81"/>
      <c r="M20" s="81"/>
      <c r="N20" s="81"/>
      <c r="O20" s="81"/>
      <c r="P20" s="81"/>
      <c r="Q20" s="81"/>
      <c r="R20" s="81"/>
      <c r="S20" s="82"/>
    </row>
    <row r="21" spans="1:19" x14ac:dyDescent="0.25">
      <c r="A21" s="93"/>
      <c r="B21" s="74"/>
      <c r="C21" s="72"/>
      <c r="D21" s="72"/>
      <c r="E21" s="72"/>
      <c r="F21" s="72"/>
      <c r="G21" s="72"/>
      <c r="H21" s="72"/>
      <c r="I21" s="72"/>
      <c r="J21" s="73"/>
      <c r="K21" s="80"/>
      <c r="L21" s="81"/>
      <c r="M21" s="81"/>
      <c r="N21" s="81"/>
      <c r="O21" s="81"/>
      <c r="P21" s="81"/>
      <c r="Q21" s="81"/>
      <c r="R21" s="81"/>
      <c r="S21" s="82"/>
    </row>
    <row r="22" spans="1:19" x14ac:dyDescent="0.25">
      <c r="A22" s="93"/>
      <c r="B22" s="75"/>
      <c r="C22" s="76"/>
      <c r="D22" s="76"/>
      <c r="E22" s="76"/>
      <c r="F22" s="76"/>
      <c r="G22" s="76"/>
      <c r="H22" s="76"/>
      <c r="I22" s="76"/>
      <c r="J22" s="77"/>
      <c r="K22" s="83"/>
      <c r="L22" s="84"/>
      <c r="M22" s="84"/>
      <c r="N22" s="84"/>
      <c r="O22" s="84"/>
      <c r="P22" s="84"/>
      <c r="Q22" s="84"/>
      <c r="R22" s="84"/>
      <c r="S22" s="85"/>
    </row>
    <row r="23" spans="1:19" x14ac:dyDescent="0.25">
      <c r="A23" s="93"/>
      <c r="B23" s="1"/>
      <c r="C23" s="2"/>
      <c r="D23" s="2"/>
      <c r="E23" s="2"/>
      <c r="F23" s="2"/>
      <c r="G23" s="2"/>
      <c r="H23" s="2"/>
      <c r="I23" s="2"/>
      <c r="J23" s="86"/>
      <c r="K23" s="8"/>
      <c r="L23" s="9"/>
      <c r="M23" s="9"/>
      <c r="N23" s="9"/>
      <c r="O23" s="9"/>
      <c r="P23" s="9"/>
      <c r="Q23" s="9"/>
      <c r="R23" s="9"/>
      <c r="S23" s="10"/>
    </row>
    <row r="24" spans="1:19" x14ac:dyDescent="0.25">
      <c r="A24" s="93"/>
      <c r="B24" s="3"/>
      <c r="C24" s="4"/>
      <c r="D24" s="4"/>
      <c r="E24" s="97" t="s">
        <v>7</v>
      </c>
      <c r="F24" s="97"/>
      <c r="G24" s="97"/>
      <c r="H24" s="97"/>
      <c r="I24" s="4"/>
      <c r="J24" s="5"/>
      <c r="K24" s="11"/>
      <c r="L24" s="12"/>
      <c r="M24" s="12"/>
      <c r="N24" s="98" t="s">
        <v>8</v>
      </c>
      <c r="O24" s="98"/>
      <c r="P24" s="98"/>
      <c r="Q24" s="98"/>
      <c r="R24" s="12"/>
      <c r="S24" s="13"/>
    </row>
    <row r="25" spans="1:19" x14ac:dyDescent="0.25">
      <c r="A25" s="93"/>
      <c r="B25" s="3"/>
      <c r="C25" s="4"/>
      <c r="D25" s="4"/>
      <c r="E25" s="4"/>
      <c r="F25" s="4"/>
      <c r="G25" s="4"/>
      <c r="H25" s="4"/>
      <c r="I25" s="4"/>
      <c r="J25" s="5"/>
      <c r="K25" s="11"/>
      <c r="L25" s="12"/>
      <c r="M25" s="12"/>
      <c r="N25" s="12"/>
      <c r="O25" s="12"/>
      <c r="P25" s="12"/>
      <c r="Q25" s="12"/>
      <c r="R25" s="12"/>
      <c r="S25" s="13"/>
    </row>
    <row r="26" spans="1:19" x14ac:dyDescent="0.25">
      <c r="A26" s="93"/>
      <c r="B26" s="3"/>
      <c r="C26" s="4"/>
      <c r="D26" s="4"/>
      <c r="E26" s="4"/>
      <c r="F26" s="4"/>
      <c r="G26" s="4"/>
      <c r="H26" s="4"/>
      <c r="I26" s="4"/>
      <c r="J26" s="5"/>
      <c r="K26" s="11"/>
      <c r="L26" s="12"/>
      <c r="M26" s="12"/>
      <c r="N26" s="12"/>
      <c r="O26" s="12"/>
      <c r="P26" s="12"/>
      <c r="Q26" s="12"/>
      <c r="R26" s="12"/>
      <c r="S26" s="13"/>
    </row>
    <row r="27" spans="1:19" x14ac:dyDescent="0.25">
      <c r="A27" s="93"/>
      <c r="B27" s="3"/>
      <c r="C27" s="4"/>
      <c r="D27" s="4"/>
      <c r="E27" s="4"/>
      <c r="F27" s="4"/>
      <c r="G27" s="4"/>
      <c r="H27" s="4"/>
      <c r="I27" s="4"/>
      <c r="J27" s="5"/>
      <c r="K27" s="11"/>
      <c r="L27" s="12"/>
      <c r="M27" s="12"/>
      <c r="N27" s="12"/>
      <c r="O27" s="12"/>
      <c r="P27" s="12"/>
      <c r="Q27" s="12"/>
      <c r="R27" s="12"/>
      <c r="S27" s="13"/>
    </row>
    <row r="28" spans="1:19" x14ac:dyDescent="0.25">
      <c r="A28" s="93"/>
      <c r="B28" s="3"/>
      <c r="C28" s="4"/>
      <c r="D28" s="4"/>
      <c r="E28" s="4"/>
      <c r="F28" s="4"/>
      <c r="G28" s="4"/>
      <c r="H28" s="4"/>
      <c r="I28" s="4"/>
      <c r="J28" s="5"/>
      <c r="K28" s="11"/>
      <c r="L28" s="12"/>
      <c r="M28" s="12"/>
      <c r="N28" s="12"/>
      <c r="O28" s="12"/>
      <c r="P28" s="12"/>
      <c r="Q28" s="12"/>
      <c r="R28" s="12"/>
      <c r="S28" s="13"/>
    </row>
    <row r="29" spans="1:19" x14ac:dyDescent="0.25">
      <c r="A29" s="93"/>
      <c r="B29" s="3"/>
      <c r="C29" s="4"/>
      <c r="D29" s="4"/>
      <c r="E29" s="4"/>
      <c r="F29" s="4"/>
      <c r="G29" s="4"/>
      <c r="H29" s="4"/>
      <c r="I29" s="4"/>
      <c r="J29" s="5"/>
      <c r="K29" s="11"/>
      <c r="L29" s="12"/>
      <c r="M29" s="12"/>
      <c r="N29" s="12"/>
      <c r="O29" s="12"/>
      <c r="P29" s="12"/>
      <c r="Q29" s="12"/>
      <c r="R29" s="12"/>
      <c r="S29" s="13"/>
    </row>
    <row r="30" spans="1:19" x14ac:dyDescent="0.25">
      <c r="A30" s="93"/>
      <c r="B30" s="3"/>
      <c r="C30" s="4"/>
      <c r="D30" s="4"/>
      <c r="E30" s="4"/>
      <c r="F30" s="4"/>
      <c r="G30" s="4"/>
      <c r="H30" s="4"/>
      <c r="I30" s="4"/>
      <c r="J30" s="5"/>
      <c r="K30" s="11"/>
      <c r="L30" s="12"/>
      <c r="M30" s="12"/>
      <c r="N30" s="12"/>
      <c r="O30" s="12"/>
      <c r="P30" s="12"/>
      <c r="Q30" s="12"/>
      <c r="R30" s="12"/>
      <c r="S30" s="13"/>
    </row>
    <row r="31" spans="1:19" x14ac:dyDescent="0.25">
      <c r="B31" s="3"/>
      <c r="C31" s="4"/>
      <c r="D31" s="4"/>
      <c r="E31" s="4"/>
      <c r="F31" s="4"/>
      <c r="G31" s="4"/>
      <c r="H31" s="4"/>
      <c r="I31" s="4"/>
      <c r="J31" s="5"/>
      <c r="K31" s="11"/>
      <c r="L31" s="12"/>
      <c r="M31" s="12"/>
      <c r="N31" s="12"/>
      <c r="O31" s="12"/>
      <c r="P31" s="12"/>
      <c r="Q31" s="12"/>
      <c r="R31" s="12"/>
      <c r="S31" s="13"/>
    </row>
    <row r="32" spans="1:19" x14ac:dyDescent="0.25">
      <c r="B32" s="3"/>
      <c r="C32" s="4"/>
      <c r="D32" s="4"/>
      <c r="E32" s="4"/>
      <c r="F32" s="4"/>
      <c r="G32" s="4"/>
      <c r="H32" s="4"/>
      <c r="I32" s="4"/>
      <c r="J32" s="5"/>
      <c r="K32" s="11"/>
      <c r="L32" s="12"/>
      <c r="M32" s="12"/>
      <c r="N32" s="12"/>
      <c r="O32" s="12"/>
      <c r="P32" s="12"/>
      <c r="Q32" s="12"/>
      <c r="R32" s="12"/>
      <c r="S32" s="13"/>
    </row>
    <row r="33" spans="1:19" x14ac:dyDescent="0.25">
      <c r="B33" s="3"/>
      <c r="C33" s="4"/>
      <c r="D33" s="4"/>
      <c r="E33" s="4"/>
      <c r="F33" s="4"/>
      <c r="G33" s="4"/>
      <c r="H33" s="4"/>
      <c r="I33" s="4"/>
      <c r="J33" s="5"/>
      <c r="K33" s="11"/>
      <c r="L33" s="12"/>
      <c r="M33" s="12"/>
      <c r="N33" s="12"/>
      <c r="O33" s="12"/>
      <c r="P33" s="12"/>
      <c r="Q33" s="12"/>
      <c r="R33" s="12"/>
      <c r="S33" s="13"/>
    </row>
    <row r="34" spans="1:19" x14ac:dyDescent="0.25">
      <c r="B34" s="3"/>
      <c r="C34" s="4"/>
      <c r="D34" s="4"/>
      <c r="E34" s="4"/>
      <c r="F34" s="4"/>
      <c r="G34" s="4"/>
      <c r="H34" s="4"/>
      <c r="I34" s="4"/>
      <c r="J34" s="5"/>
      <c r="K34" s="11"/>
      <c r="L34" s="12"/>
      <c r="M34" s="12"/>
      <c r="N34" s="12"/>
      <c r="O34" s="12"/>
      <c r="P34" s="12"/>
      <c r="Q34" s="12"/>
      <c r="R34" s="12"/>
      <c r="S34" s="13"/>
    </row>
    <row r="35" spans="1:19" x14ac:dyDescent="0.25">
      <c r="B35" s="3"/>
      <c r="C35" s="4"/>
      <c r="D35" s="4"/>
      <c r="E35" s="4"/>
      <c r="F35" s="4"/>
      <c r="G35" s="4"/>
      <c r="H35" s="4"/>
      <c r="I35" s="4"/>
      <c r="J35" s="5"/>
      <c r="K35" s="11"/>
      <c r="L35" s="12"/>
      <c r="M35" s="12"/>
      <c r="N35" s="12"/>
      <c r="O35" s="12"/>
      <c r="P35" s="12"/>
      <c r="Q35" s="12"/>
      <c r="R35" s="12"/>
      <c r="S35" s="13"/>
    </row>
    <row r="36" spans="1:19" x14ac:dyDescent="0.25">
      <c r="B36" s="3"/>
      <c r="C36" s="4"/>
      <c r="D36" s="4"/>
      <c r="E36" s="4"/>
      <c r="F36" s="4"/>
      <c r="G36" s="4"/>
      <c r="H36" s="4"/>
      <c r="I36" s="4"/>
      <c r="J36" s="5"/>
      <c r="K36" s="11"/>
      <c r="L36" s="12"/>
      <c r="M36" s="12"/>
      <c r="N36" s="12"/>
      <c r="O36" s="12"/>
      <c r="P36" s="12"/>
      <c r="Q36" s="12"/>
      <c r="R36" s="12"/>
      <c r="S36" s="13"/>
    </row>
    <row r="37" spans="1:19" x14ac:dyDescent="0.25">
      <c r="B37" s="3"/>
      <c r="C37" s="4"/>
      <c r="D37" s="4"/>
      <c r="E37" s="4"/>
      <c r="F37" s="4"/>
      <c r="G37" s="4"/>
      <c r="H37" s="4"/>
      <c r="I37" s="4"/>
      <c r="J37" s="5"/>
      <c r="K37" s="11"/>
      <c r="L37" s="12"/>
      <c r="M37" s="12"/>
      <c r="N37" s="12"/>
      <c r="O37" s="12"/>
      <c r="P37" s="12"/>
      <c r="Q37" s="12"/>
      <c r="R37" s="12"/>
      <c r="S37" s="13"/>
    </row>
    <row r="38" spans="1:19" x14ac:dyDescent="0.25">
      <c r="B38" s="3"/>
      <c r="C38" s="4"/>
      <c r="D38" s="4"/>
      <c r="E38" s="4"/>
      <c r="F38" s="4"/>
      <c r="G38" s="4"/>
      <c r="H38" s="4"/>
      <c r="I38" s="4"/>
      <c r="J38" s="5"/>
      <c r="K38" s="11"/>
      <c r="L38" s="12"/>
      <c r="M38" s="12"/>
      <c r="N38" s="12"/>
      <c r="O38" s="12"/>
      <c r="P38" s="12"/>
      <c r="Q38" s="12"/>
      <c r="R38" s="12"/>
      <c r="S38" s="13"/>
    </row>
    <row r="39" spans="1:19" x14ac:dyDescent="0.25">
      <c r="B39" s="3"/>
      <c r="C39" s="4"/>
      <c r="D39" s="4"/>
      <c r="E39" s="4"/>
      <c r="F39" s="4"/>
      <c r="G39" s="4"/>
      <c r="H39" s="4"/>
      <c r="I39" s="4"/>
      <c r="J39" s="5"/>
      <c r="K39" s="11"/>
      <c r="L39" s="12"/>
      <c r="M39" s="12"/>
      <c r="N39" s="12"/>
      <c r="O39" s="12"/>
      <c r="P39" s="12"/>
      <c r="Q39" s="12"/>
      <c r="R39" s="12"/>
      <c r="S39" s="13"/>
    </row>
    <row r="40" spans="1:19" x14ac:dyDescent="0.25">
      <c r="B40" s="3"/>
      <c r="C40" s="4"/>
      <c r="D40" s="4"/>
      <c r="E40" s="4"/>
      <c r="F40" s="4"/>
      <c r="G40" s="4"/>
      <c r="H40" s="4"/>
      <c r="I40" s="4"/>
      <c r="J40" s="5"/>
      <c r="K40" s="11"/>
      <c r="L40" s="12"/>
      <c r="M40" s="12"/>
      <c r="N40" s="12"/>
      <c r="O40" s="12"/>
      <c r="P40" s="12"/>
      <c r="Q40" s="12"/>
      <c r="R40" s="12"/>
      <c r="S40" s="13"/>
    </row>
    <row r="41" spans="1:19" ht="26.25" x14ac:dyDescent="0.25">
      <c r="B41" s="102" t="s">
        <v>9</v>
      </c>
      <c r="C41" s="87"/>
      <c r="D41" s="4"/>
      <c r="E41" s="4"/>
      <c r="F41" s="4"/>
      <c r="G41" s="4"/>
      <c r="H41" s="4"/>
      <c r="I41" s="4"/>
      <c r="J41" s="5"/>
      <c r="K41" s="11"/>
      <c r="L41" s="12"/>
      <c r="M41" s="12"/>
      <c r="N41" s="12"/>
      <c r="O41" s="12"/>
      <c r="P41" s="12"/>
      <c r="Q41" s="12"/>
      <c r="R41" s="12"/>
      <c r="S41" s="104" t="s">
        <v>10</v>
      </c>
    </row>
    <row r="42" spans="1:19" ht="26.25" x14ac:dyDescent="0.25">
      <c r="A42" t="s">
        <v>11</v>
      </c>
      <c r="B42" s="103"/>
      <c r="C42" s="88"/>
      <c r="D42" s="6"/>
      <c r="E42" s="6"/>
      <c r="F42" s="6"/>
      <c r="G42" s="6"/>
      <c r="H42" s="6"/>
      <c r="I42" s="6"/>
      <c r="J42" s="7"/>
      <c r="K42" s="14"/>
      <c r="L42" s="15"/>
      <c r="M42" s="15"/>
      <c r="N42" s="15"/>
      <c r="O42" s="15"/>
      <c r="P42" s="15"/>
      <c r="Q42" s="15"/>
      <c r="R42" s="15"/>
      <c r="S42" s="105"/>
    </row>
    <row r="43" spans="1:19" x14ac:dyDescent="0.25">
      <c r="H43" s="94" t="s">
        <v>12</v>
      </c>
      <c r="I43" s="94"/>
      <c r="J43" s="94"/>
      <c r="K43" s="94"/>
      <c r="L43" s="94"/>
      <c r="M43" s="94"/>
      <c r="N43" s="94"/>
    </row>
    <row r="44" spans="1:19" x14ac:dyDescent="0.25">
      <c r="B44" t="s">
        <v>11</v>
      </c>
      <c r="H44" s="95"/>
      <c r="I44" s="95"/>
      <c r="J44" s="95"/>
      <c r="K44" s="95"/>
      <c r="L44" s="95"/>
      <c r="M44" s="95"/>
      <c r="N44" s="95"/>
    </row>
    <row r="45" spans="1:19" x14ac:dyDescent="0.25">
      <c r="H45" s="95"/>
      <c r="I45" s="95"/>
      <c r="J45" s="95"/>
      <c r="K45" s="95"/>
      <c r="L45" s="95"/>
      <c r="M45" s="95"/>
      <c r="N45" s="95"/>
    </row>
  </sheetData>
  <sheetProtection algorithmName="SHA-512" hashValue="mcQ/xiD3cvgXBwTZI/GYG5uVT9UdprKMAO4lY9Eaa152g1TrE+6b+oGlcJCVspPsWU+4HYb+Xi6E12uJcnLrkw==" saltValue="3WANYB9DziP2wpVM7F42Lw==" spinCount="100000" sheet="1" scenarios="1"/>
  <mergeCells count="11">
    <mergeCell ref="B1:S1"/>
    <mergeCell ref="S3:S4"/>
    <mergeCell ref="B41:B42"/>
    <mergeCell ref="S41:S42"/>
    <mergeCell ref="B3:B4"/>
    <mergeCell ref="E4:H4"/>
    <mergeCell ref="A14:A30"/>
    <mergeCell ref="H43:N45"/>
    <mergeCell ref="N4:Q4"/>
    <mergeCell ref="E24:H24"/>
    <mergeCell ref="N24:Q24"/>
  </mergeCells>
  <pageMargins left="0.23" right="0.12" top="0.43" bottom="0.31" header="0.3" footer="0.15"/>
  <pageSetup scale="72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15" ma:contentTypeDescription="Create a new document." ma:contentTypeScope="" ma:versionID="a64675f4563d16ccfe87825aaddc766a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f04b122a2fb23985e222772a2cb96f84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469D25-EDCC-45E7-B859-958B85886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6AB2EB-2340-4BA6-A606-7E1D8DBC6C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30C56A-F4AC-4A88-969D-FCDB02354075}">
  <ds:schemaRefs>
    <ds:schemaRef ds:uri="http://purl.org/dc/terms/"/>
    <ds:schemaRef ds:uri="40ca7801-d877-4adc-b336-71df332c8762"/>
    <ds:schemaRef ds:uri="af6005b0-cdc0-47db-8124-0f00f92d8e61"/>
    <ds:schemaRef ds:uri="http://purl.org/dc/elements/1.1/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Prioritization Table</vt:lpstr>
      <vt:lpstr>Prioritization Table (EXAMPLE)</vt:lpstr>
      <vt:lpstr>Priority Matrix</vt:lpstr>
      <vt:lpstr>'Priority Matrix'!Print_Area</vt:lpstr>
      <vt:lpstr>'Prioritization Table'!Print_Titles</vt:lpstr>
      <vt:lpstr>'Prioritization Table (EXAMPLE)'!Print_Titles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Anaya</dc:creator>
  <cp:keywords/>
  <dc:description/>
  <cp:lastModifiedBy>Edgar Anaya</cp:lastModifiedBy>
  <cp:revision/>
  <cp:lastPrinted>2022-11-11T19:19:12Z</cp:lastPrinted>
  <dcterms:created xsi:type="dcterms:W3CDTF">2022-03-02T23:18:24Z</dcterms:created>
  <dcterms:modified xsi:type="dcterms:W3CDTF">2022-11-11T20:27:17Z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0x01010031D0B6146B6E5046A775A0B12EA7FDFF</vt:lpwstr>
  </property>
</Properties>
</file>