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C:\Users\eanay\My Drive\Pathstone\All Book and Training Program\Toolbox\4.4 Tools Establish Pull\2 Pull Systems\"/>
    </mc:Choice>
  </mc:AlternateContent>
  <xr:revisionPtr revIDLastSave="0" documentId="13_ncr:1_{6876EB54-876F-4D6F-BE70-AF4E42DABA4A}" xr6:coauthVersionLast="47" xr6:coauthVersionMax="47" xr10:uidLastSave="{00000000-0000-0000-0000-000000000000}"/>
  <bookViews>
    <workbookView xWindow="-120" yWindow="-120" windowWidth="20730" windowHeight="11310" tabRatio="883" xr2:uid="{0C3D584F-589E-41A2-9FF7-F875D75ACA8B}"/>
  </bookViews>
  <sheets>
    <sheet name="Pull-Systems" sheetId="114" r:id="rId1"/>
    <sheet name="Demand Worksheet" sheetId="2" r:id="rId2"/>
    <sheet name="Kanban Calc" sheetId="1" r:id="rId3"/>
    <sheet name="Cards Library" sheetId="6" r:id="rId4"/>
    <sheet name="Small Label tags" sheetId="111" r:id="rId5"/>
    <sheet name="Large Label tags" sheetId="110" r:id="rId6"/>
    <sheet name="Kanban card TEMPLATE" sheetId="112" r:id="rId7"/>
    <sheet name="Kb-Pallet Shipping &amp; receiving" sheetId="103" r:id="rId8"/>
  </sheets>
  <externalReferences>
    <externalReference r:id="rId9"/>
  </externalReferences>
  <definedNames>
    <definedName name="_hrs2" localSheetId="0">#REF!</definedName>
    <definedName name="_hrs2">[1]Input!#REF!</definedName>
    <definedName name="AC" localSheetId="0">#REF!</definedName>
    <definedName name="AC">[1]Input!#REF!</definedName>
    <definedName name="DI" localSheetId="0">#REF!</definedName>
    <definedName name="DI">[1]Input!#REF!</definedName>
    <definedName name="DO" localSheetId="0">#REF!</definedName>
    <definedName name="DO">[1]Input!#REF!</definedName>
    <definedName name="Flight">#REF!</definedName>
    <definedName name="Flightplan">#REF!</definedName>
    <definedName name="FR" localSheetId="0">#REF!</definedName>
    <definedName name="FR">[1]Input!#REF!</definedName>
    <definedName name="hrs" localSheetId="0">#REF!</definedName>
    <definedName name="hrs">[1]Input!#REF!</definedName>
    <definedName name="Loader" localSheetId="0">#REF!</definedName>
    <definedName name="Loader">[1]Input!#REF!</definedName>
    <definedName name="MI" localSheetId="0">#REF!</definedName>
    <definedName name="MI">[1]Input!#REF!</definedName>
    <definedName name="MO" localSheetId="0">#REF!</definedName>
    <definedName name="MO">[1]Input!#REF!</definedName>
    <definedName name="P3_14pack">'Demand Worksheet'!#REF!</definedName>
    <definedName name="P3_PrerollTIN">'Demand Worksheet'!#REF!</definedName>
    <definedName name="P3_PrerollTUBE">'Demand Worksheet'!#REF!</definedName>
    <definedName name="P4_14g">'Demand Worksheet'!#REF!</definedName>
    <definedName name="P5_28g">'Demand Worksheet'!#REF!</definedName>
    <definedName name="P5_3.5g">'Demand Worksheet'!#REF!</definedName>
    <definedName name="P5_7g">'Demand Worksheet'!#REF!</definedName>
    <definedName name="P6_Flower">'Demand Worksheet'!#REF!</definedName>
    <definedName name="P6_Tincture">'Demand Worksheet'!#REF!</definedName>
    <definedName name="P6_Vapes">'Demand Worksheet'!#REF!</definedName>
    <definedName name="P7_Edible_Pouch">'Demand Worksheet'!#REF!</definedName>
    <definedName name="P7_Edible_Production">'Demand Worksheet'!#REF!</definedName>
    <definedName name="P7_Edible_Tin">'Demand Worksheet'!#REF!</definedName>
    <definedName name="_xlnm.Print_Area" localSheetId="0">'Pull-Systems'!$A$1:$AS$41</definedName>
    <definedName name="_xlnm.Print_Area" localSheetId="4">'Small Label tags'!$356:$393</definedName>
    <definedName name="SA" localSheetId="0">#REF!</definedName>
    <definedName name="SA">[1]Input!#REF!</definedName>
    <definedName name="Shift_time" localSheetId="0">#REF!</definedName>
    <definedName name="Shift_time">[1]Input!#REF!</definedName>
    <definedName name="SO" localSheetId="0">#REF!</definedName>
    <definedName name="SO">[1]Input!#REF!</definedName>
    <definedName name="tool">[1]Input!$A$16</definedName>
    <definedName name="WeedWallet">'Demand Worksheet'!#REF!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9" i="103" l="1"/>
  <c r="C5" i="103"/>
  <c r="K21" i="1" l="1"/>
  <c r="K22" i="1"/>
  <c r="K23" i="1"/>
  <c r="K24" i="1"/>
  <c r="K25" i="1"/>
  <c r="K26" i="1"/>
  <c r="K27" i="1"/>
  <c r="K28" i="1"/>
  <c r="K29" i="1"/>
  <c r="K30" i="1"/>
  <c r="K31" i="1"/>
  <c r="K32" i="1"/>
  <c r="K33" i="1"/>
  <c r="K34" i="1"/>
  <c r="K35" i="1"/>
  <c r="K36" i="1"/>
  <c r="K37" i="1"/>
  <c r="K38" i="1"/>
  <c r="K39" i="1"/>
  <c r="K40" i="1"/>
  <c r="K41" i="1"/>
  <c r="K42" i="1"/>
  <c r="K43" i="1"/>
  <c r="K44" i="1"/>
  <c r="K45" i="1"/>
  <c r="K14" i="1"/>
  <c r="K46" i="1"/>
  <c r="K47" i="1"/>
  <c r="K48" i="1"/>
  <c r="K49" i="1"/>
  <c r="K50" i="1"/>
  <c r="K51" i="1"/>
  <c r="K52" i="1"/>
  <c r="N7" i="1"/>
  <c r="N8" i="1"/>
  <c r="P8" i="1" s="1"/>
  <c r="Q8" i="1" s="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Q16" i="1"/>
  <c r="Q24" i="1"/>
  <c r="Q32" i="1"/>
  <c r="Q39" i="1"/>
  <c r="Q40" i="1"/>
  <c r="Q48" i="1"/>
  <c r="Y36" i="1"/>
  <c r="AA23" i="1"/>
  <c r="X9" i="1"/>
  <c r="X10" i="1"/>
  <c r="J7" i="1"/>
  <c r="J8" i="1"/>
  <c r="J9" i="1"/>
  <c r="N9" i="1" s="1"/>
  <c r="P9" i="1" s="1"/>
  <c r="Q9" i="1" s="1"/>
  <c r="J10" i="1"/>
  <c r="K10" i="1" s="1"/>
  <c r="J11" i="1"/>
  <c r="J12" i="1"/>
  <c r="P12" i="1" s="1"/>
  <c r="Q12" i="1" s="1"/>
  <c r="J13" i="1"/>
  <c r="J14" i="1"/>
  <c r="J15" i="1"/>
  <c r="J16" i="1"/>
  <c r="P16" i="1" s="1"/>
  <c r="J17" i="1"/>
  <c r="J18" i="1"/>
  <c r="J19" i="1"/>
  <c r="J20" i="1"/>
  <c r="P20" i="1" s="1"/>
  <c r="Q20" i="1" s="1"/>
  <c r="J21" i="1"/>
  <c r="J22" i="1"/>
  <c r="J23" i="1"/>
  <c r="J24" i="1"/>
  <c r="P24" i="1" s="1"/>
  <c r="J25" i="1"/>
  <c r="J26" i="1"/>
  <c r="J27" i="1"/>
  <c r="J28" i="1"/>
  <c r="P28" i="1" s="1"/>
  <c r="Q28" i="1" s="1"/>
  <c r="J29" i="1"/>
  <c r="J30" i="1"/>
  <c r="J31" i="1"/>
  <c r="J32" i="1"/>
  <c r="J33" i="1"/>
  <c r="J34" i="1"/>
  <c r="J35" i="1"/>
  <c r="P35" i="1" s="1"/>
  <c r="Q35" i="1" s="1"/>
  <c r="J36" i="1"/>
  <c r="J37" i="1"/>
  <c r="J38" i="1"/>
  <c r="J39" i="1"/>
  <c r="P39" i="1" s="1"/>
  <c r="J40" i="1"/>
  <c r="P40" i="1" s="1"/>
  <c r="J41" i="1"/>
  <c r="J42" i="1"/>
  <c r="J43" i="1"/>
  <c r="J44" i="1"/>
  <c r="J45" i="1"/>
  <c r="J46" i="1"/>
  <c r="J47" i="1"/>
  <c r="J48" i="1"/>
  <c r="P48" i="1" s="1"/>
  <c r="J49" i="1"/>
  <c r="J50" i="1"/>
  <c r="J51" i="1"/>
  <c r="J52" i="1"/>
  <c r="J6" i="1"/>
  <c r="N6" i="1" s="1"/>
  <c r="P6" i="1" s="1"/>
  <c r="AA16" i="1" s="1"/>
  <c r="I24" i="1"/>
  <c r="I31" i="1"/>
  <c r="I33" i="1"/>
  <c r="I48" i="1"/>
  <c r="I49" i="1"/>
  <c r="A11" i="1"/>
  <c r="B11" i="1"/>
  <c r="E11" i="1"/>
  <c r="H11" i="1"/>
  <c r="I11" i="1" s="1"/>
  <c r="A12" i="1"/>
  <c r="B12" i="1"/>
  <c r="E12" i="1"/>
  <c r="H12" i="1"/>
  <c r="I12" i="1" s="1"/>
  <c r="A13" i="1"/>
  <c r="B13" i="1"/>
  <c r="E13" i="1"/>
  <c r="H13" i="1"/>
  <c r="I13" i="1" s="1"/>
  <c r="A14" i="1"/>
  <c r="B14" i="1"/>
  <c r="E14" i="1"/>
  <c r="H14" i="1"/>
  <c r="I14" i="1" s="1"/>
  <c r="A15" i="1"/>
  <c r="B15" i="1"/>
  <c r="E15" i="1"/>
  <c r="H15" i="1"/>
  <c r="K15" i="1" s="1"/>
  <c r="A16" i="1"/>
  <c r="B16" i="1"/>
  <c r="E16" i="1"/>
  <c r="H16" i="1"/>
  <c r="I16" i="1" s="1"/>
  <c r="A17" i="1"/>
  <c r="B17" i="1"/>
  <c r="E17" i="1"/>
  <c r="H17" i="1"/>
  <c r="I17" i="1" s="1"/>
  <c r="P17" i="1"/>
  <c r="Q17" i="1" s="1"/>
  <c r="A18" i="1"/>
  <c r="B18" i="1"/>
  <c r="E18" i="1"/>
  <c r="H18" i="1"/>
  <c r="I18" i="1" s="1"/>
  <c r="A19" i="1"/>
  <c r="B19" i="1"/>
  <c r="E19" i="1"/>
  <c r="H19" i="1"/>
  <c r="I19" i="1" s="1"/>
  <c r="P19" i="1"/>
  <c r="Q19" i="1" s="1"/>
  <c r="A20" i="1"/>
  <c r="B20" i="1"/>
  <c r="E20" i="1"/>
  <c r="H20" i="1"/>
  <c r="I20" i="1" s="1"/>
  <c r="A21" i="1"/>
  <c r="B21" i="1"/>
  <c r="E21" i="1"/>
  <c r="H21" i="1"/>
  <c r="I21" i="1" s="1"/>
  <c r="P21" i="1"/>
  <c r="Q21" i="1" s="1"/>
  <c r="A22" i="1"/>
  <c r="B22" i="1"/>
  <c r="E22" i="1"/>
  <c r="H22" i="1"/>
  <c r="I22" i="1" s="1"/>
  <c r="A23" i="1"/>
  <c r="B23" i="1"/>
  <c r="E23" i="1"/>
  <c r="H23" i="1"/>
  <c r="I23" i="1" s="1"/>
  <c r="A24" i="1"/>
  <c r="B24" i="1"/>
  <c r="E24" i="1"/>
  <c r="H24" i="1"/>
  <c r="A25" i="1"/>
  <c r="B25" i="1"/>
  <c r="E25" i="1"/>
  <c r="H25" i="1"/>
  <c r="I25" i="1" s="1"/>
  <c r="P25" i="1"/>
  <c r="Q25" i="1" s="1"/>
  <c r="A26" i="1"/>
  <c r="B26" i="1"/>
  <c r="E26" i="1"/>
  <c r="H26" i="1"/>
  <c r="I26" i="1" s="1"/>
  <c r="A27" i="1"/>
  <c r="B27" i="1"/>
  <c r="E27" i="1"/>
  <c r="H27" i="1"/>
  <c r="I27" i="1" s="1"/>
  <c r="P27" i="1"/>
  <c r="Q27" i="1" s="1"/>
  <c r="A28" i="1"/>
  <c r="B28" i="1"/>
  <c r="E28" i="1"/>
  <c r="H28" i="1"/>
  <c r="I28" i="1" s="1"/>
  <c r="A29" i="1"/>
  <c r="B29" i="1"/>
  <c r="E29" i="1"/>
  <c r="H29" i="1"/>
  <c r="I29" i="1" s="1"/>
  <c r="A30" i="1"/>
  <c r="B30" i="1"/>
  <c r="E30" i="1"/>
  <c r="H30" i="1"/>
  <c r="I30" i="1" s="1"/>
  <c r="A31" i="1"/>
  <c r="B31" i="1"/>
  <c r="E31" i="1"/>
  <c r="H31" i="1"/>
  <c r="A32" i="1"/>
  <c r="B32" i="1"/>
  <c r="E32" i="1"/>
  <c r="H32" i="1"/>
  <c r="I32" i="1" s="1"/>
  <c r="P32" i="1"/>
  <c r="A33" i="1"/>
  <c r="B33" i="1"/>
  <c r="E33" i="1"/>
  <c r="H33" i="1"/>
  <c r="P33" i="1"/>
  <c r="Q33" i="1" s="1"/>
  <c r="A34" i="1"/>
  <c r="B34" i="1"/>
  <c r="E34" i="1"/>
  <c r="H34" i="1"/>
  <c r="I34" i="1" s="1"/>
  <c r="A35" i="1"/>
  <c r="B35" i="1"/>
  <c r="E35" i="1"/>
  <c r="H35" i="1"/>
  <c r="I35" i="1" s="1"/>
  <c r="A36" i="1"/>
  <c r="B36" i="1"/>
  <c r="E36" i="1"/>
  <c r="H36" i="1"/>
  <c r="I36" i="1" s="1"/>
  <c r="P36" i="1"/>
  <c r="Q36" i="1" s="1"/>
  <c r="A37" i="1"/>
  <c r="B37" i="1"/>
  <c r="E37" i="1"/>
  <c r="H37" i="1"/>
  <c r="I37" i="1" s="1"/>
  <c r="A38" i="1"/>
  <c r="B38" i="1"/>
  <c r="E38" i="1"/>
  <c r="H38" i="1"/>
  <c r="I38" i="1" s="1"/>
  <c r="A39" i="1"/>
  <c r="B39" i="1"/>
  <c r="E39" i="1"/>
  <c r="H39" i="1"/>
  <c r="I39" i="1" s="1"/>
  <c r="A40" i="1"/>
  <c r="B40" i="1"/>
  <c r="E40" i="1"/>
  <c r="H40" i="1"/>
  <c r="I40" i="1" s="1"/>
  <c r="A41" i="1"/>
  <c r="B41" i="1"/>
  <c r="E41" i="1"/>
  <c r="H41" i="1"/>
  <c r="I41" i="1" s="1"/>
  <c r="P41" i="1"/>
  <c r="Q41" i="1" s="1"/>
  <c r="A42" i="1"/>
  <c r="B42" i="1"/>
  <c r="E42" i="1"/>
  <c r="H42" i="1"/>
  <c r="I42" i="1" s="1"/>
  <c r="A43" i="1"/>
  <c r="B43" i="1"/>
  <c r="E43" i="1"/>
  <c r="H43" i="1"/>
  <c r="I43" i="1" s="1"/>
  <c r="P43" i="1"/>
  <c r="Q43" i="1" s="1"/>
  <c r="A44" i="1"/>
  <c r="B44" i="1"/>
  <c r="E44" i="1"/>
  <c r="H44" i="1"/>
  <c r="I44" i="1" s="1"/>
  <c r="A45" i="1"/>
  <c r="B45" i="1"/>
  <c r="E45" i="1"/>
  <c r="H45" i="1"/>
  <c r="I45" i="1" s="1"/>
  <c r="A46" i="1"/>
  <c r="B46" i="1"/>
  <c r="E46" i="1"/>
  <c r="H46" i="1"/>
  <c r="I46" i="1" s="1"/>
  <c r="A47" i="1"/>
  <c r="B47" i="1"/>
  <c r="E47" i="1"/>
  <c r="H47" i="1"/>
  <c r="I47" i="1" s="1"/>
  <c r="A48" i="1"/>
  <c r="B48" i="1"/>
  <c r="E48" i="1"/>
  <c r="H48" i="1"/>
  <c r="A49" i="1"/>
  <c r="B49" i="1"/>
  <c r="E49" i="1"/>
  <c r="H49" i="1"/>
  <c r="P49" i="1"/>
  <c r="Q49" i="1" s="1"/>
  <c r="A50" i="1"/>
  <c r="B50" i="1"/>
  <c r="E50" i="1"/>
  <c r="H50" i="1"/>
  <c r="I50" i="1" s="1"/>
  <c r="A51" i="1"/>
  <c r="B51" i="1"/>
  <c r="E51" i="1"/>
  <c r="H51" i="1"/>
  <c r="I51" i="1" s="1"/>
  <c r="P51" i="1"/>
  <c r="Q51" i="1" s="1"/>
  <c r="A52" i="1"/>
  <c r="B52" i="1"/>
  <c r="E52" i="1"/>
  <c r="H52" i="1"/>
  <c r="I52" i="1" s="1"/>
  <c r="H7" i="1"/>
  <c r="I7" i="1" s="1"/>
  <c r="H8" i="1"/>
  <c r="I8" i="1" s="1"/>
  <c r="H9" i="1"/>
  <c r="I9" i="1" s="1"/>
  <c r="H10" i="1"/>
  <c r="I10" i="1" s="1"/>
  <c r="H6" i="1"/>
  <c r="I6" i="1" s="1"/>
  <c r="M6" i="2"/>
  <c r="N6" i="2"/>
  <c r="AA6" i="2" s="1"/>
  <c r="O6" i="2"/>
  <c r="AB6" i="2" s="1"/>
  <c r="P6" i="2"/>
  <c r="Q6" i="2"/>
  <c r="R6" i="2"/>
  <c r="L6" i="2"/>
  <c r="E7" i="1"/>
  <c r="E8" i="1"/>
  <c r="E9" i="1"/>
  <c r="E10" i="1"/>
  <c r="E6" i="1"/>
  <c r="B7" i="1"/>
  <c r="B8" i="1"/>
  <c r="B9" i="1"/>
  <c r="B10" i="1"/>
  <c r="A7" i="1"/>
  <c r="A8" i="1"/>
  <c r="A9" i="1"/>
  <c r="A10" i="1"/>
  <c r="A6" i="1"/>
  <c r="AA21" i="1" s="1"/>
  <c r="B6" i="1"/>
  <c r="W6" i="1" s="1"/>
  <c r="R23" i="2"/>
  <c r="Q23" i="2"/>
  <c r="P23" i="2"/>
  <c r="O23" i="2"/>
  <c r="AB23" i="2" s="1"/>
  <c r="N23" i="2"/>
  <c r="M23" i="2"/>
  <c r="L21" i="2"/>
  <c r="M21" i="2"/>
  <c r="N21" i="2"/>
  <c r="O21" i="2"/>
  <c r="P21" i="2"/>
  <c r="Q21" i="2"/>
  <c r="R21" i="2"/>
  <c r="L22" i="2"/>
  <c r="M22" i="2"/>
  <c r="N22" i="2"/>
  <c r="O22" i="2"/>
  <c r="P22" i="2"/>
  <c r="Q22" i="2"/>
  <c r="R22" i="2"/>
  <c r="L23" i="2"/>
  <c r="L24" i="2"/>
  <c r="M24" i="2"/>
  <c r="N24" i="2"/>
  <c r="O24" i="2"/>
  <c r="P24" i="2"/>
  <c r="Q24" i="2"/>
  <c r="R24" i="2"/>
  <c r="L25" i="2"/>
  <c r="M25" i="2"/>
  <c r="N25" i="2"/>
  <c r="O25" i="2"/>
  <c r="P25" i="2"/>
  <c r="Q25" i="2"/>
  <c r="R25" i="2"/>
  <c r="L26" i="2"/>
  <c r="M26" i="2"/>
  <c r="N26" i="2"/>
  <c r="O26" i="2"/>
  <c r="P26" i="2"/>
  <c r="Q26" i="2"/>
  <c r="R26" i="2"/>
  <c r="L27" i="2"/>
  <c r="M27" i="2"/>
  <c r="N27" i="2"/>
  <c r="O27" i="2"/>
  <c r="P27" i="2"/>
  <c r="Q27" i="2"/>
  <c r="R27" i="2"/>
  <c r="L28" i="2"/>
  <c r="M28" i="2"/>
  <c r="N28" i="2"/>
  <c r="O28" i="2"/>
  <c r="P28" i="2"/>
  <c r="Q28" i="2"/>
  <c r="R28" i="2"/>
  <c r="L29" i="2"/>
  <c r="M29" i="2"/>
  <c r="N29" i="2"/>
  <c r="O29" i="2"/>
  <c r="P29" i="2"/>
  <c r="Q29" i="2"/>
  <c r="R29" i="2"/>
  <c r="L30" i="2"/>
  <c r="M30" i="2"/>
  <c r="N30" i="2"/>
  <c r="O30" i="2"/>
  <c r="P30" i="2"/>
  <c r="Q30" i="2"/>
  <c r="R30" i="2"/>
  <c r="L31" i="2"/>
  <c r="M31" i="2"/>
  <c r="N31" i="2"/>
  <c r="O31" i="2"/>
  <c r="P31" i="2"/>
  <c r="Q31" i="2"/>
  <c r="R31" i="2"/>
  <c r="L32" i="2"/>
  <c r="M32" i="2"/>
  <c r="N32" i="2"/>
  <c r="O32" i="2"/>
  <c r="P32" i="2"/>
  <c r="Q32" i="2"/>
  <c r="R32" i="2"/>
  <c r="L20" i="2"/>
  <c r="M20" i="2"/>
  <c r="N20" i="2"/>
  <c r="O20" i="2"/>
  <c r="P20" i="2"/>
  <c r="Q20" i="2"/>
  <c r="R20" i="2"/>
  <c r="AC6" i="2"/>
  <c r="N8" i="2"/>
  <c r="O8" i="2"/>
  <c r="P8" i="2"/>
  <c r="Q8" i="2"/>
  <c r="R8" i="2"/>
  <c r="N9" i="2"/>
  <c r="O9" i="2"/>
  <c r="P9" i="2"/>
  <c r="Q9" i="2"/>
  <c r="R9" i="2"/>
  <c r="N10" i="2"/>
  <c r="O10" i="2"/>
  <c r="P10" i="2"/>
  <c r="Q10" i="2"/>
  <c r="R10" i="2"/>
  <c r="N11" i="2"/>
  <c r="O11" i="2"/>
  <c r="P11" i="2"/>
  <c r="Q11" i="2"/>
  <c r="R11" i="2"/>
  <c r="N12" i="2"/>
  <c r="O12" i="2"/>
  <c r="P12" i="2"/>
  <c r="Q12" i="2"/>
  <c r="R12" i="2"/>
  <c r="N13" i="2"/>
  <c r="O13" i="2"/>
  <c r="P13" i="2"/>
  <c r="Q13" i="2"/>
  <c r="R13" i="2"/>
  <c r="N14" i="2"/>
  <c r="O14" i="2"/>
  <c r="P14" i="2"/>
  <c r="Q14" i="2"/>
  <c r="R14" i="2"/>
  <c r="N15" i="2"/>
  <c r="O15" i="2"/>
  <c r="P15" i="2"/>
  <c r="Q15" i="2"/>
  <c r="R15" i="2"/>
  <c r="N16" i="2"/>
  <c r="O16" i="2"/>
  <c r="P16" i="2"/>
  <c r="Q16" i="2"/>
  <c r="R16" i="2"/>
  <c r="N17" i="2"/>
  <c r="O17" i="2"/>
  <c r="P17" i="2"/>
  <c r="Q17" i="2"/>
  <c r="R17" i="2"/>
  <c r="N18" i="2"/>
  <c r="O18" i="2"/>
  <c r="P18" i="2"/>
  <c r="Q18" i="2"/>
  <c r="R18" i="2"/>
  <c r="N19" i="2"/>
  <c r="O19" i="2"/>
  <c r="P19" i="2"/>
  <c r="Q19" i="2"/>
  <c r="R19" i="2"/>
  <c r="M8" i="2"/>
  <c r="M9" i="2"/>
  <c r="M10" i="2"/>
  <c r="M11" i="2"/>
  <c r="M12" i="2"/>
  <c r="M13" i="2"/>
  <c r="M14" i="2"/>
  <c r="M15" i="2"/>
  <c r="M16" i="2"/>
  <c r="M17" i="2"/>
  <c r="M18" i="2"/>
  <c r="M19" i="2"/>
  <c r="L9" i="2"/>
  <c r="L10" i="2"/>
  <c r="L11" i="2"/>
  <c r="L12" i="2"/>
  <c r="L13" i="2"/>
  <c r="L14" i="2"/>
  <c r="L15" i="2"/>
  <c r="L16" i="2"/>
  <c r="L17" i="2"/>
  <c r="L18" i="2"/>
  <c r="L19" i="2"/>
  <c r="L8" i="2"/>
  <c r="AL25" i="2"/>
  <c r="AL26" i="2"/>
  <c r="AL27" i="2"/>
  <c r="AL28" i="2"/>
  <c r="AL29" i="2"/>
  <c r="AL24" i="2"/>
  <c r="AL30" i="2"/>
  <c r="AL32" i="2"/>
  <c r="AL23" i="2"/>
  <c r="AL31" i="2"/>
  <c r="Q6" i="1" l="1"/>
  <c r="N10" i="1"/>
  <c r="P10" i="1" s="1"/>
  <c r="Q10" i="1" s="1"/>
  <c r="K17" i="1"/>
  <c r="K13" i="1"/>
  <c r="K9" i="1"/>
  <c r="K20" i="1"/>
  <c r="K16" i="1"/>
  <c r="K12" i="1"/>
  <c r="K8" i="1"/>
  <c r="K19" i="1"/>
  <c r="I15" i="1"/>
  <c r="K11" i="1"/>
  <c r="K7" i="1"/>
  <c r="K18" i="1"/>
  <c r="P45" i="1"/>
  <c r="Q45" i="1" s="1"/>
  <c r="P29" i="1"/>
  <c r="Q29" i="1" s="1"/>
  <c r="P13" i="1"/>
  <c r="Q13" i="1" s="1"/>
  <c r="P37" i="1"/>
  <c r="Q37" i="1" s="1"/>
  <c r="K6" i="1"/>
  <c r="P23" i="1"/>
  <c r="Q23" i="1" s="1"/>
  <c r="P7" i="1"/>
  <c r="Q7" i="1" s="1"/>
  <c r="P47" i="1"/>
  <c r="Q47" i="1" s="1"/>
  <c r="P31" i="1"/>
  <c r="Q31" i="1" s="1"/>
  <c r="P44" i="1"/>
  <c r="Q44" i="1" s="1"/>
  <c r="P15" i="1"/>
  <c r="Q15" i="1" s="1"/>
  <c r="P11" i="1"/>
  <c r="Q11" i="1" s="1"/>
  <c r="P52" i="1"/>
  <c r="Q52" i="1" s="1"/>
  <c r="P50" i="1"/>
  <c r="Q50" i="1" s="1"/>
  <c r="P42" i="1"/>
  <c r="Q42" i="1" s="1"/>
  <c r="P34" i="1"/>
  <c r="Q34" i="1" s="1"/>
  <c r="P26" i="1"/>
  <c r="Q26" i="1" s="1"/>
  <c r="P18" i="1"/>
  <c r="Q18" i="1" s="1"/>
  <c r="P46" i="1"/>
  <c r="Q46" i="1" s="1"/>
  <c r="P38" i="1"/>
  <c r="Q38" i="1" s="1"/>
  <c r="P30" i="1"/>
  <c r="Q30" i="1" s="1"/>
  <c r="P22" i="1"/>
  <c r="Q22" i="1" s="1"/>
  <c r="P14" i="1"/>
  <c r="Q14" i="1" s="1"/>
  <c r="Z6" i="2"/>
  <c r="X6" i="2"/>
  <c r="Y6" i="2"/>
  <c r="AA23" i="2"/>
  <c r="X30" i="2"/>
  <c r="AC31" i="2"/>
  <c r="AB30" i="2"/>
  <c r="AB26" i="2"/>
  <c r="Z25" i="2"/>
  <c r="X24" i="2"/>
  <c r="Z23" i="2"/>
  <c r="AC30" i="2"/>
  <c r="AB29" i="2"/>
  <c r="Z27" i="2"/>
  <c r="AA29" i="2"/>
  <c r="Z28" i="2"/>
  <c r="X27" i="2"/>
  <c r="AC21" i="2"/>
  <c r="AC24" i="2"/>
  <c r="Z15" i="2"/>
  <c r="AB28" i="2"/>
  <c r="AA27" i="2"/>
  <c r="Z26" i="2"/>
  <c r="X25" i="2"/>
  <c r="AC28" i="2"/>
  <c r="X22" i="2"/>
  <c r="AA28" i="2"/>
  <c r="X26" i="2"/>
  <c r="AB27" i="2"/>
  <c r="Y24" i="2"/>
  <c r="AC23" i="2"/>
  <c r="X16" i="2"/>
  <c r="Z30" i="2"/>
  <c r="AB24" i="2"/>
  <c r="AB22" i="2"/>
  <c r="Z17" i="2"/>
  <c r="Z9" i="2"/>
  <c r="X31" i="2"/>
  <c r="AC27" i="2"/>
  <c r="AC26" i="2"/>
  <c r="AB25" i="2"/>
  <c r="AA24" i="2"/>
  <c r="Z22" i="2"/>
  <c r="Z21" i="2"/>
  <c r="Y30" i="2"/>
  <c r="AB21" i="2"/>
  <c r="AC29" i="2"/>
  <c r="AA26" i="2"/>
  <c r="Y21" i="2"/>
  <c r="AC25" i="2"/>
  <c r="T23" i="2"/>
  <c r="V21" i="2"/>
  <c r="U23" i="2" a="1"/>
  <c r="U23" i="2" s="1"/>
  <c r="Y22" i="2"/>
  <c r="AC20" i="2"/>
  <c r="AB31" i="2"/>
  <c r="AA30" i="2"/>
  <c r="Z29" i="2"/>
  <c r="X28" i="2"/>
  <c r="AF28" i="2" s="1"/>
  <c r="AK28" i="2" s="1"/>
  <c r="U26" i="2" a="1"/>
  <c r="U26" i="2" s="1"/>
  <c r="AA31" i="2"/>
  <c r="V29" i="2"/>
  <c r="U21" i="2" a="1"/>
  <c r="U21" i="2" s="1"/>
  <c r="Y31" i="2"/>
  <c r="Y27" i="2"/>
  <c r="Y23" i="2"/>
  <c r="Y26" i="2"/>
  <c r="Z31" i="2"/>
  <c r="Z10" i="2"/>
  <c r="V20" i="2"/>
  <c r="U32" i="2" a="1"/>
  <c r="U32" i="2" s="1"/>
  <c r="V31" i="2"/>
  <c r="T22" i="2"/>
  <c r="Z24" i="2"/>
  <c r="X23" i="2"/>
  <c r="AF23" i="2" s="1"/>
  <c r="AK23" i="2" s="1"/>
  <c r="X13" i="2"/>
  <c r="Y28" i="2"/>
  <c r="AA25" i="2"/>
  <c r="AC22" i="2"/>
  <c r="AA21" i="2"/>
  <c r="U29" i="2" a="1"/>
  <c r="U29" i="2" s="1"/>
  <c r="Y29" i="2"/>
  <c r="Y25" i="2"/>
  <c r="AA22" i="2"/>
  <c r="T28" i="2"/>
  <c r="T21" i="2"/>
  <c r="X29" i="2"/>
  <c r="AF29" i="2" s="1"/>
  <c r="AK29" i="2" s="1"/>
  <c r="X21" i="2"/>
  <c r="AA20" i="2"/>
  <c r="T29" i="2"/>
  <c r="V28" i="2"/>
  <c r="T24" i="2"/>
  <c r="T30" i="2"/>
  <c r="Z12" i="2"/>
  <c r="T20" i="2"/>
  <c r="U24" i="2" a="1"/>
  <c r="U24" i="2" s="1"/>
  <c r="U20" i="2" a="1"/>
  <c r="U20" i="2" s="1"/>
  <c r="V30" i="2"/>
  <c r="U27" i="2" a="1"/>
  <c r="U27" i="2" s="1"/>
  <c r="U25" i="2" a="1"/>
  <c r="U25" i="2" s="1"/>
  <c r="AC12" i="2"/>
  <c r="T25" i="2"/>
  <c r="U22" i="2" a="1"/>
  <c r="U22" i="2" s="1"/>
  <c r="T32" i="2"/>
  <c r="U30" i="2" a="1"/>
  <c r="U30" i="2" s="1"/>
  <c r="U28" i="2" a="1"/>
  <c r="U28" i="2" s="1"/>
  <c r="T27" i="2"/>
  <c r="AC18" i="2"/>
  <c r="AC15" i="2"/>
  <c r="AC10" i="2"/>
  <c r="U31" i="2" a="1"/>
  <c r="U31" i="2" s="1"/>
  <c r="V26" i="2"/>
  <c r="V23" i="2"/>
  <c r="T26" i="2"/>
  <c r="V25" i="2"/>
  <c r="V22" i="2"/>
  <c r="T31" i="2"/>
  <c r="V27" i="2"/>
  <c r="V32" i="2"/>
  <c r="V24" i="2"/>
  <c r="AC32" i="2"/>
  <c r="AB32" i="2"/>
  <c r="U11" i="2" a="1"/>
  <c r="U11" i="2" s="1"/>
  <c r="AC9" i="2"/>
  <c r="Y20" i="2"/>
  <c r="AC17" i="2"/>
  <c r="Y12" i="2"/>
  <c r="X10" i="2"/>
  <c r="U19" i="2" a="1"/>
  <c r="U19" i="2" s="1"/>
  <c r="AC14" i="2"/>
  <c r="AA14" i="2"/>
  <c r="X18" i="2"/>
  <c r="Z13" i="2"/>
  <c r="U16" i="2" a="1"/>
  <c r="U16" i="2" s="1"/>
  <c r="Z32" i="2"/>
  <c r="X32" i="2"/>
  <c r="Y19" i="2"/>
  <c r="Y11" i="2"/>
  <c r="Z16" i="2"/>
  <c r="U12" i="2" a="1"/>
  <c r="U12" i="2" s="1"/>
  <c r="U9" i="2" a="1"/>
  <c r="U9" i="2" s="1"/>
  <c r="U17" i="2" a="1"/>
  <c r="U17" i="2" s="1"/>
  <c r="X17" i="2"/>
  <c r="X9" i="2"/>
  <c r="Z14" i="2"/>
  <c r="U15" i="2" a="1"/>
  <c r="U15" i="2" s="1"/>
  <c r="AC13" i="2"/>
  <c r="U10" i="2" a="1"/>
  <c r="U10" i="2" s="1"/>
  <c r="AC8" i="2"/>
  <c r="U18" i="2" a="1"/>
  <c r="U18" i="2" s="1"/>
  <c r="X14" i="2"/>
  <c r="Z19" i="2"/>
  <c r="Z11" i="2"/>
  <c r="AA32" i="2"/>
  <c r="AC19" i="2"/>
  <c r="AA13" i="2"/>
  <c r="AC11" i="2"/>
  <c r="T15" i="2"/>
  <c r="Z20" i="2"/>
  <c r="Y32" i="2"/>
  <c r="Y13" i="2"/>
  <c r="Z18" i="2"/>
  <c r="AA16" i="2"/>
  <c r="U14" i="2" a="1"/>
  <c r="U14" i="2" s="1"/>
  <c r="Y18" i="2"/>
  <c r="AA12" i="2"/>
  <c r="U13" i="2" a="1"/>
  <c r="U13" i="2" s="1"/>
  <c r="X20" i="2"/>
  <c r="X12" i="2"/>
  <c r="Y17" i="2"/>
  <c r="Y9" i="2"/>
  <c r="AA19" i="2"/>
  <c r="AA11" i="2"/>
  <c r="U8" i="2" a="1"/>
  <c r="U8" i="2" s="1"/>
  <c r="Y10" i="2"/>
  <c r="X19" i="2"/>
  <c r="X11" i="2"/>
  <c r="Y16" i="2"/>
  <c r="AA18" i="2"/>
  <c r="AA10" i="2"/>
  <c r="Y15" i="2"/>
  <c r="AA17" i="2"/>
  <c r="Y14" i="2"/>
  <c r="AC16" i="2"/>
  <c r="AA9" i="2"/>
  <c r="AA15" i="2"/>
  <c r="X15" i="2"/>
  <c r="T13" i="2"/>
  <c r="AA8" i="2"/>
  <c r="T12" i="2"/>
  <c r="Z8" i="2"/>
  <c r="T9" i="2"/>
  <c r="T16" i="2"/>
  <c r="T17" i="2"/>
  <c r="T14" i="2"/>
  <c r="T19" i="2"/>
  <c r="T11" i="2"/>
  <c r="T18" i="2"/>
  <c r="T10" i="2"/>
  <c r="AB10" i="2"/>
  <c r="AB8" i="2"/>
  <c r="V8" i="2"/>
  <c r="X8" i="2"/>
  <c r="T8" i="2"/>
  <c r="Y8" i="2"/>
  <c r="AG32" i="2"/>
  <c r="AG25" i="2"/>
  <c r="AG30" i="2"/>
  <c r="AG27" i="2"/>
  <c r="AG31" i="2"/>
  <c r="AG24" i="2"/>
  <c r="AG23" i="2"/>
  <c r="AG29" i="2"/>
  <c r="AG28" i="2"/>
  <c r="AG26" i="2"/>
  <c r="AL22" i="2"/>
  <c r="AG21" i="2"/>
  <c r="AL21" i="2"/>
  <c r="AL10" i="2"/>
  <c r="AG22" i="2"/>
  <c r="AG8" i="2"/>
  <c r="AG10" i="2"/>
  <c r="AF8" i="2" l="1"/>
  <c r="AK8" i="2" s="1"/>
  <c r="AL8" i="2"/>
  <c r="AF22" i="2"/>
  <c r="AK22" i="2" s="1"/>
  <c r="AF24" i="2"/>
  <c r="AK24" i="2" s="1"/>
  <c r="AF27" i="2"/>
  <c r="AK27" i="2" s="1"/>
  <c r="AF32" i="2"/>
  <c r="AK32" i="2" s="1"/>
  <c r="AF10" i="2"/>
  <c r="AK10" i="2" s="1"/>
  <c r="AF21" i="2"/>
  <c r="AK21" i="2" s="1"/>
  <c r="AF25" i="2"/>
  <c r="AK25" i="2" s="1"/>
  <c r="AF31" i="2"/>
  <c r="AK31" i="2" s="1"/>
  <c r="AF30" i="2"/>
  <c r="AK30" i="2" s="1"/>
  <c r="AF26" i="2"/>
  <c r="AK26" i="2" s="1"/>
  <c r="AB15" i="2"/>
  <c r="V15" i="2"/>
  <c r="AL15" i="2"/>
  <c r="AG15" i="2"/>
  <c r="AF15" i="2" l="1"/>
  <c r="AK15" i="2" s="1"/>
  <c r="AB19" i="2" l="1"/>
  <c r="AL19" i="2"/>
  <c r="AG19" i="2"/>
  <c r="AF19" i="2" l="1"/>
  <c r="AK19" i="2" s="1"/>
  <c r="AB16" i="2"/>
  <c r="AB12" i="2"/>
  <c r="AB18" i="2"/>
  <c r="AB14" i="2"/>
  <c r="AB17" i="2"/>
  <c r="AB11" i="2"/>
  <c r="AB20" i="2"/>
  <c r="AB9" i="2"/>
  <c r="V9" i="2"/>
  <c r="V11" i="2"/>
  <c r="AB13" i="2"/>
  <c r="V18" i="2"/>
  <c r="V19" i="2"/>
  <c r="V17" i="2"/>
  <c r="V13" i="2"/>
  <c r="V12" i="2"/>
  <c r="V14" i="2"/>
  <c r="V16" i="2"/>
  <c r="AL14" i="2"/>
  <c r="AL9" i="2"/>
  <c r="AG12" i="2"/>
  <c r="AG17" i="2"/>
  <c r="AL16" i="2"/>
  <c r="AL17" i="2"/>
  <c r="AL18" i="2"/>
  <c r="AG14" i="2"/>
  <c r="AG18" i="2"/>
  <c r="AL12" i="2"/>
  <c r="AL11" i="2"/>
  <c r="AG9" i="2"/>
  <c r="AG13" i="2"/>
  <c r="AG11" i="2"/>
  <c r="AL20" i="2"/>
  <c r="AL13" i="2"/>
  <c r="AG16" i="2"/>
  <c r="AG20" i="2"/>
  <c r="AF13" i="2" l="1"/>
  <c r="AK13" i="2" s="1"/>
  <c r="AF20" i="2"/>
  <c r="AK20" i="2" s="1"/>
  <c r="AF11" i="2"/>
  <c r="AK11" i="2" s="1"/>
  <c r="AF12" i="2"/>
  <c r="AK12" i="2" s="1"/>
  <c r="AF17" i="2"/>
  <c r="AK17" i="2" s="1"/>
  <c r="AF16" i="2"/>
  <c r="AK16" i="2" s="1"/>
  <c r="AF14" i="2"/>
  <c r="AK14" i="2" s="1"/>
  <c r="AF9" i="2"/>
  <c r="AK9" i="2" s="1"/>
  <c r="AF18" i="2"/>
  <c r="AK1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Joerg</author>
  </authors>
  <commentList>
    <comment ref="A3" authorId="0" shapeId="0" xr:uid="{84B6C436-1DBE-4A9B-978D-4C6B9E694C3F}">
      <text>
        <r>
          <rPr>
            <b/>
            <u/>
            <sz val="8"/>
            <color rgb="FF000000"/>
            <rFont val="Tahoma"/>
            <family val="2"/>
          </rPr>
          <t>Process</t>
        </r>
        <r>
          <rPr>
            <sz val="8"/>
            <color rgb="FF000000"/>
            <rFont val="Tahoma"/>
            <family val="2"/>
          </rPr>
          <t xml:space="preserve">
</t>
        </r>
        <r>
          <rPr>
            <sz val="8"/>
            <color rgb="FF000000"/>
            <rFont val="Tahoma"/>
            <family val="2"/>
          </rPr>
          <t xml:space="preserve">- Name
</t>
        </r>
        <r>
          <rPr>
            <sz val="8"/>
            <color rgb="FF000000"/>
            <rFont val="Tahoma"/>
            <family val="2"/>
          </rPr>
          <t xml:space="preserve">- Number
</t>
        </r>
        <r>
          <rPr>
            <sz val="8"/>
            <color rgb="FF000000"/>
            <rFont val="Tahoma"/>
            <family val="2"/>
          </rPr>
          <t>- Description</t>
        </r>
      </text>
    </comment>
    <comment ref="M3" authorId="0" shapeId="0" xr:uid="{1D57DEEE-2915-49E0-94AF-5A12F5390AC1}">
      <text>
        <r>
          <rPr>
            <b/>
            <u/>
            <sz val="8"/>
            <color indexed="81"/>
            <rFont val="Tahoma"/>
            <family val="2"/>
          </rPr>
          <t>Purpose</t>
        </r>
        <r>
          <rPr>
            <sz val="8"/>
            <color indexed="81"/>
            <rFont val="Tahoma"/>
            <family val="2"/>
          </rPr>
          <t xml:space="preserve">
- Target
- Result</t>
        </r>
      </text>
    </comment>
    <comment ref="Y3" authorId="0" shapeId="0" xr:uid="{7E7FF859-7607-4D53-8478-D6BA316E15B6}">
      <text>
        <r>
          <rPr>
            <b/>
            <u/>
            <sz val="8"/>
            <color indexed="81"/>
            <rFont val="Tahoma"/>
            <family val="2"/>
          </rPr>
          <t>Reference</t>
        </r>
        <r>
          <rPr>
            <sz val="8"/>
            <color indexed="81"/>
            <rFont val="Tahoma"/>
            <family val="2"/>
          </rPr>
          <t xml:space="preserve">
- Document name
- Document number
- Document revision</t>
        </r>
      </text>
    </comment>
    <comment ref="AG3" authorId="0" shapeId="0" xr:uid="{7557373C-887B-4D89-8EE0-4CC0914CB53E}">
      <text>
        <r>
          <rPr>
            <b/>
            <u/>
            <sz val="8"/>
            <color indexed="81"/>
            <rFont val="Tahoma"/>
            <family val="2"/>
          </rPr>
          <t>Responsible</t>
        </r>
        <r>
          <rPr>
            <sz val="8"/>
            <color indexed="81"/>
            <rFont val="Tahoma"/>
            <family val="2"/>
          </rPr>
          <t xml:space="preserve">
- Name
- Owner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Edgar Anaya</author>
  </authors>
  <commentList>
    <comment ref="M5" authorId="0" shapeId="0" xr:uid="{DBE4A090-8AB3-487E-80D0-91B8AA11CA5E}">
      <text>
        <r>
          <rPr>
            <b/>
            <sz val="11"/>
            <color indexed="81"/>
            <rFont val="Tahoma"/>
            <family val="2"/>
          </rPr>
          <t>Look at Supplier historial delivery time, NOT expected delivery time.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<sst xmlns="http://schemas.openxmlformats.org/spreadsheetml/2006/main" count="350" uniqueCount="293">
  <si>
    <t>KANBAN CARD</t>
  </si>
  <si>
    <t>DO NOT LOSE THIS CARD.  IF FOUND LOST, SEND IT TO PACK 3</t>
  </si>
  <si>
    <t xml:space="preserve">TO REORDER, PLACE THIS CARD AT THE KANBAN TRAY </t>
  </si>
  <si>
    <t>LOCATED OUSIDE THE PACK ROOM</t>
  </si>
  <si>
    <t>QUANTITY TO REORDER</t>
  </si>
  <si>
    <t>100 each</t>
  </si>
  <si>
    <t>PICK UP LOCATON</t>
  </si>
  <si>
    <t>D2 -</t>
  </si>
  <si>
    <t>DELIVERY DESTINATION</t>
  </si>
  <si>
    <t>Shipping &amp; receiving</t>
  </si>
  <si>
    <t>LEAD TIME TO DELIVER</t>
  </si>
  <si>
    <t>6 hours</t>
  </si>
  <si>
    <t>PLACE BACK KANBAN CARD LOCATION:</t>
  </si>
  <si>
    <t xml:space="preserve">Need to Update this Card? </t>
  </si>
  <si>
    <t>Scan the code to access the file</t>
  </si>
  <si>
    <t xml:space="preserve">KANBAN CARD NAME: </t>
  </si>
  <si>
    <t>Scan to Re-order</t>
  </si>
  <si>
    <t>SHRINK WRAP</t>
  </si>
  <si>
    <t>DO NOT LOSE THIS CARD.  IF FOUND LOST, SEND IT TO SHIPPING &amp; RECEIVING</t>
  </si>
  <si>
    <t>Average</t>
  </si>
  <si>
    <t>Minimum</t>
  </si>
  <si>
    <t>Maximum</t>
  </si>
  <si>
    <t>Material Lot Size</t>
  </si>
  <si>
    <t>units/"case"</t>
  </si>
  <si>
    <t>UOM</t>
  </si>
  <si>
    <t>Replenishment LT (days)</t>
  </si>
  <si>
    <t>Tube</t>
  </si>
  <si>
    <t>Insert (tubes MC)</t>
  </si>
  <si>
    <t>MC 7g (0003)</t>
  </si>
  <si>
    <t>MC label</t>
  </si>
  <si>
    <t>Tin no.4</t>
  </si>
  <si>
    <t>Pouch 3.5</t>
  </si>
  <si>
    <t>Carton 14-pack</t>
  </si>
  <si>
    <t>Pouch 7</t>
  </si>
  <si>
    <t>MC 14-28g (0005)</t>
  </si>
  <si>
    <t>Pouch 14</t>
  </si>
  <si>
    <t>Pouch 28</t>
  </si>
  <si>
    <t>MC 3.5g (0002)</t>
  </si>
  <si>
    <t>Tincture Bottle</t>
  </si>
  <si>
    <t>Carton Tincture bottle</t>
  </si>
  <si>
    <t>Tin no.5</t>
  </si>
  <si>
    <t>WW front label (1.5x2.75)</t>
  </si>
  <si>
    <t>Cones</t>
  </si>
  <si>
    <t>Kanban Cards Library</t>
  </si>
  <si>
    <t>Shrink Wrap</t>
  </si>
  <si>
    <t>LABELS</t>
  </si>
  <si>
    <t>POUCHES</t>
  </si>
  <si>
    <t>MASTER CASES</t>
  </si>
  <si>
    <t>OTHER MATERIALS</t>
  </si>
  <si>
    <t xml:space="preserve">MC Label </t>
  </si>
  <si>
    <t>MC 3.5</t>
  </si>
  <si>
    <t>Tube0.5</t>
  </si>
  <si>
    <t>MC Thermo label</t>
  </si>
  <si>
    <t>MC Thermo</t>
  </si>
  <si>
    <t>MC 7</t>
  </si>
  <si>
    <t>Insert tube</t>
  </si>
  <si>
    <t>Pouch label F 3.5 (1x3)</t>
  </si>
  <si>
    <t>3.5 F</t>
  </si>
  <si>
    <t>MC 14/28</t>
  </si>
  <si>
    <t>Tinct bottle</t>
  </si>
  <si>
    <t>Pouch label B 3.5 (3x3)</t>
  </si>
  <si>
    <t>3.5 B</t>
  </si>
  <si>
    <t>Tin 4</t>
  </si>
  <si>
    <t>Pouch label F 7 (1x4)</t>
  </si>
  <si>
    <t>F7</t>
  </si>
  <si>
    <t>Pouch WW</t>
  </si>
  <si>
    <t>Carton 14</t>
  </si>
  <si>
    <t>Pouch label B 7 (2x4)</t>
  </si>
  <si>
    <t>B7</t>
  </si>
  <si>
    <t>Pouch label F14/28 (1x4.75)</t>
  </si>
  <si>
    <t>14+28 F</t>
  </si>
  <si>
    <t>Tin 5</t>
  </si>
  <si>
    <t>Pouch label B14/28 (2x4.75)</t>
  </si>
  <si>
    <t>14+28 B</t>
  </si>
  <si>
    <t>Pre roll Cones</t>
  </si>
  <si>
    <t>WW F</t>
  </si>
  <si>
    <t>WW back label (1.5x2.0)</t>
  </si>
  <si>
    <t>WW B</t>
  </si>
  <si>
    <t>WW Tamper label</t>
  </si>
  <si>
    <t>WW Tamper</t>
  </si>
  <si>
    <t>Tincture label FRONT</t>
  </si>
  <si>
    <t>Tincture F</t>
  </si>
  <si>
    <t>Tincture label BACK</t>
  </si>
  <si>
    <t>Tincture B</t>
  </si>
  <si>
    <t>Weed Wallet Freshness seal</t>
  </si>
  <si>
    <t>WW Fresh</t>
  </si>
  <si>
    <t>Weed Wallet Temper seal</t>
  </si>
  <si>
    <t xml:space="preserve">Roud </t>
  </si>
  <si>
    <t>White Rabbit BACK</t>
  </si>
  <si>
    <t>WR B</t>
  </si>
  <si>
    <t>Edibles TINS Peach Nectar</t>
  </si>
  <si>
    <t>ED Tin PN</t>
  </si>
  <si>
    <t>Edibles Pouch Sour Blackcherry</t>
  </si>
  <si>
    <t>ED gum SBC</t>
  </si>
  <si>
    <t>Edible Pouch Sour Raspberry</t>
  </si>
  <si>
    <t>ED gum SRB</t>
  </si>
  <si>
    <t>Edible Tins BACK</t>
  </si>
  <si>
    <t>ED Tin B</t>
  </si>
  <si>
    <t>Edible Tins FRONT</t>
  </si>
  <si>
    <t>Ed Tin F</t>
  </si>
  <si>
    <t>Ribbon (small)</t>
  </si>
  <si>
    <t>Rib S</t>
  </si>
  <si>
    <t>Ribbon (large)</t>
  </si>
  <si>
    <t>Rib L</t>
  </si>
  <si>
    <t>TINCT BOT</t>
  </si>
  <si>
    <t>Pre-Roll Tube Label</t>
  </si>
  <si>
    <t>KRAFT PAPER</t>
  </si>
  <si>
    <t>BULK CARGO BAG</t>
  </si>
  <si>
    <t>PALLET CORNER</t>
  </si>
  <si>
    <t>WET TAPE</t>
  </si>
  <si>
    <t>LINER BAGS</t>
  </si>
  <si>
    <t>WIPES</t>
  </si>
  <si>
    <t>TOOLS</t>
  </si>
  <si>
    <t>JIGS</t>
  </si>
  <si>
    <t>GARBAGE BAG</t>
  </si>
  <si>
    <r>
      <t xml:space="preserve">SUPPLY        ROOM </t>
    </r>
    <r>
      <rPr>
        <b/>
        <sz val="22"/>
        <color theme="1"/>
        <rFont val="Calibri"/>
        <family val="2"/>
        <scheme val="minor"/>
      </rPr>
      <t>KANBAN      TRAY</t>
    </r>
  </si>
  <si>
    <t>NEED TO ORDER</t>
  </si>
  <si>
    <t>ORDERED</t>
  </si>
  <si>
    <t>SYRINGE 1ml</t>
  </si>
  <si>
    <t>SYRINGE 0.5ml</t>
  </si>
  <si>
    <t>RESEALABLE STICKER</t>
  </si>
  <si>
    <t>REGULATION STICKER</t>
  </si>
  <si>
    <r>
      <t xml:space="preserve">WEED WALLET LBL </t>
    </r>
    <r>
      <rPr>
        <b/>
        <sz val="44"/>
        <color theme="1"/>
        <rFont val="Calibri"/>
        <family val="2"/>
        <scheme val="minor"/>
      </rPr>
      <t>BACK</t>
    </r>
  </si>
  <si>
    <r>
      <t xml:space="preserve">TINCTURE CARTON  LABEL </t>
    </r>
    <r>
      <rPr>
        <b/>
        <sz val="38"/>
        <color theme="1"/>
        <rFont val="Calibri"/>
        <family val="2"/>
        <scheme val="minor"/>
      </rPr>
      <t>FRONT</t>
    </r>
  </si>
  <si>
    <r>
      <t xml:space="preserve">TINCTURE CARTON  LABEL </t>
    </r>
    <r>
      <rPr>
        <b/>
        <sz val="38"/>
        <color theme="1"/>
        <rFont val="Calibri"/>
        <family val="2"/>
        <scheme val="minor"/>
      </rPr>
      <t>BACK</t>
    </r>
  </si>
  <si>
    <t>LBB -TINCT-BAL15</t>
  </si>
  <si>
    <t>LBF -TINM5- PEACNEC</t>
  </si>
  <si>
    <r>
      <t xml:space="preserve">3.5G LABEL FT GUM SOUR </t>
    </r>
    <r>
      <rPr>
        <b/>
        <sz val="48"/>
        <color theme="1"/>
        <rFont val="Calibri"/>
        <family val="2"/>
        <scheme val="minor"/>
      </rPr>
      <t>BLKCHY</t>
    </r>
  </si>
  <si>
    <r>
      <t xml:space="preserve">3.5G LABEL FT GUM SOUR </t>
    </r>
    <r>
      <rPr>
        <b/>
        <sz val="48"/>
        <color theme="1"/>
        <rFont val="Calibri"/>
        <family val="2"/>
        <scheme val="minor"/>
      </rPr>
      <t>RSPBRY</t>
    </r>
  </si>
  <si>
    <r>
      <t>3.5 G LABEL BACK (</t>
    </r>
    <r>
      <rPr>
        <b/>
        <sz val="40"/>
        <color theme="1"/>
        <rFont val="Calibri"/>
        <family val="2"/>
        <scheme val="minor"/>
      </rPr>
      <t>WHITE RABBIT</t>
    </r>
    <r>
      <rPr>
        <sz val="40"/>
        <color theme="1"/>
        <rFont val="Calibri"/>
        <family val="2"/>
        <scheme val="minor"/>
      </rPr>
      <t>)</t>
    </r>
  </si>
  <si>
    <r>
      <t xml:space="preserve">3.5G LABEL </t>
    </r>
    <r>
      <rPr>
        <b/>
        <sz val="55"/>
        <color theme="1"/>
        <rFont val="Calibri"/>
        <family val="2"/>
        <scheme val="minor"/>
      </rPr>
      <t>BACK GUM</t>
    </r>
  </si>
  <si>
    <r>
      <t xml:space="preserve">3.5G LABEL </t>
    </r>
    <r>
      <rPr>
        <b/>
        <sz val="55"/>
        <color theme="1"/>
        <rFont val="Calibri"/>
        <family val="2"/>
        <scheme val="minor"/>
      </rPr>
      <t>BACK</t>
    </r>
  </si>
  <si>
    <r>
      <t xml:space="preserve">3.5G LABEL </t>
    </r>
    <r>
      <rPr>
        <b/>
        <sz val="55"/>
        <color theme="1"/>
        <rFont val="Calibri"/>
        <family val="2"/>
        <scheme val="minor"/>
      </rPr>
      <t>FRONT</t>
    </r>
  </si>
  <si>
    <r>
      <t xml:space="preserve">7G LABEL </t>
    </r>
    <r>
      <rPr>
        <b/>
        <sz val="55"/>
        <color theme="1"/>
        <rFont val="Calibri"/>
        <family val="2"/>
        <scheme val="minor"/>
      </rPr>
      <t>BACK</t>
    </r>
  </si>
  <si>
    <r>
      <t xml:space="preserve">7G LABEL </t>
    </r>
    <r>
      <rPr>
        <b/>
        <sz val="55"/>
        <color theme="1"/>
        <rFont val="Calibri"/>
        <family val="2"/>
        <scheme val="minor"/>
      </rPr>
      <t>FRONT</t>
    </r>
  </si>
  <si>
    <t>LBB TINM5</t>
  </si>
  <si>
    <r>
      <rPr>
        <sz val="50"/>
        <color theme="1"/>
        <rFont val="Calibri"/>
        <family val="2"/>
        <scheme val="minor"/>
      </rPr>
      <t>14+28G LABEL</t>
    </r>
    <r>
      <rPr>
        <sz val="55"/>
        <color theme="1"/>
        <rFont val="Calibri"/>
        <family val="2"/>
        <scheme val="minor"/>
      </rPr>
      <t xml:space="preserve"> </t>
    </r>
    <r>
      <rPr>
        <b/>
        <sz val="55"/>
        <color theme="1"/>
        <rFont val="Calibri"/>
        <family val="2"/>
        <scheme val="minor"/>
      </rPr>
      <t>BACK</t>
    </r>
  </si>
  <si>
    <r>
      <rPr>
        <sz val="50"/>
        <color theme="1"/>
        <rFont val="Calibri"/>
        <family val="2"/>
        <scheme val="minor"/>
      </rPr>
      <t>14+28G LABEL</t>
    </r>
    <r>
      <rPr>
        <sz val="55"/>
        <color theme="1"/>
        <rFont val="Calibri"/>
        <family val="2"/>
        <scheme val="minor"/>
      </rPr>
      <t xml:space="preserve"> </t>
    </r>
    <r>
      <rPr>
        <b/>
        <sz val="55"/>
        <color theme="1"/>
        <rFont val="Calibri"/>
        <family val="2"/>
        <scheme val="minor"/>
      </rPr>
      <t>FRONT</t>
    </r>
  </si>
  <si>
    <t xml:space="preserve"> LABEL RETAIL MASTER CASE 4" x 2"</t>
  </si>
  <si>
    <t>THERMAL TRANSFER LABEL 2" x 1"</t>
  </si>
  <si>
    <r>
      <t xml:space="preserve">1G COOKIES </t>
    </r>
    <r>
      <rPr>
        <b/>
        <sz val="52"/>
        <color theme="1"/>
        <rFont val="Calibri"/>
        <family val="2"/>
        <scheme val="minor"/>
      </rPr>
      <t>FRONT</t>
    </r>
    <r>
      <rPr>
        <sz val="52"/>
        <color theme="1"/>
        <rFont val="Calibri"/>
        <family val="2"/>
        <scheme val="minor"/>
      </rPr>
      <t xml:space="preserve"> LABEL</t>
    </r>
  </si>
  <si>
    <r>
      <t xml:space="preserve">1G COOKIES </t>
    </r>
    <r>
      <rPr>
        <b/>
        <sz val="52"/>
        <color theme="1"/>
        <rFont val="Calibri"/>
        <family val="2"/>
        <scheme val="minor"/>
      </rPr>
      <t>BACK</t>
    </r>
    <r>
      <rPr>
        <sz val="52"/>
        <color theme="1"/>
        <rFont val="Calibri"/>
        <family val="2"/>
        <scheme val="minor"/>
      </rPr>
      <t xml:space="preserve"> LABEL</t>
    </r>
  </si>
  <si>
    <t>PRE ROLL LABEL NEW</t>
  </si>
  <si>
    <t>SDM SMALL CARTON MASTERCASE</t>
  </si>
  <si>
    <t>SDM LARGE CARTON MASTERCASE</t>
  </si>
  <si>
    <t>1G COOKIE POUCH</t>
  </si>
  <si>
    <t xml:space="preserve">14G LEMONNADE FRONT </t>
  </si>
  <si>
    <t>14G COOKIES BACK</t>
  </si>
  <si>
    <t>14G COOKIES FRONT</t>
  </si>
  <si>
    <t>1G WHITE POUCH</t>
  </si>
  <si>
    <t>3.5G SUPER POUCH</t>
  </si>
  <si>
    <t>CARTON MASTERCASE 1G</t>
  </si>
  <si>
    <t>OCS CRA STAMPS</t>
  </si>
  <si>
    <t>AGLC CRA STAMPS</t>
  </si>
  <si>
    <t>MBLL CRA STAMPS</t>
  </si>
  <si>
    <t>SLGA CRA STAMPS</t>
  </si>
  <si>
    <t>BCLDB CRA STAMPS</t>
  </si>
  <si>
    <t>CNB CRA STAMPS</t>
  </si>
  <si>
    <r>
      <rPr>
        <sz val="52"/>
        <color theme="1"/>
        <rFont val="Calibri"/>
        <family val="2"/>
        <scheme val="minor"/>
      </rPr>
      <t>EDIBLES TIN</t>
    </r>
    <r>
      <rPr>
        <sz val="60"/>
        <color theme="1"/>
        <rFont val="Calibri"/>
        <family val="2"/>
        <scheme val="minor"/>
      </rPr>
      <t xml:space="preserve"> </t>
    </r>
    <r>
      <rPr>
        <b/>
        <sz val="40"/>
        <color theme="1"/>
        <rFont val="Calibri"/>
        <family val="2"/>
        <scheme val="minor"/>
      </rPr>
      <t>PEACOTHER</t>
    </r>
  </si>
  <si>
    <r>
      <t xml:space="preserve">GUMMIES </t>
    </r>
    <r>
      <rPr>
        <sz val="36"/>
        <color theme="1"/>
        <rFont val="Calibri"/>
        <family val="2"/>
        <scheme val="minor"/>
      </rPr>
      <t>SOUR B CHERRY</t>
    </r>
  </si>
  <si>
    <r>
      <t xml:space="preserve">GUMMIES </t>
    </r>
    <r>
      <rPr>
        <sz val="36"/>
        <color theme="1"/>
        <rFont val="Calibri"/>
        <family val="2"/>
        <scheme val="minor"/>
      </rPr>
      <t>SOUR RASPBERRY</t>
    </r>
  </si>
  <si>
    <t>PREROLL TUBE</t>
  </si>
  <si>
    <r>
      <rPr>
        <sz val="50"/>
        <color theme="1"/>
        <rFont val="Calibri"/>
        <family val="2"/>
        <scheme val="minor"/>
      </rPr>
      <t>PSF EDIBLES</t>
    </r>
    <r>
      <rPr>
        <sz val="60"/>
        <color theme="1"/>
        <rFont val="Calibri"/>
        <family val="2"/>
        <scheme val="minor"/>
      </rPr>
      <t xml:space="preserve"> TINS</t>
    </r>
  </si>
  <si>
    <r>
      <rPr>
        <sz val="50"/>
        <color theme="1"/>
        <rFont val="Calibri"/>
        <family val="2"/>
        <scheme val="minor"/>
      </rPr>
      <t>PSF EDIBLES</t>
    </r>
    <r>
      <rPr>
        <sz val="60"/>
        <color theme="1"/>
        <rFont val="Calibri"/>
        <family val="2"/>
        <scheme val="minor"/>
      </rPr>
      <t xml:space="preserve"> POUCHES</t>
    </r>
  </si>
  <si>
    <t>Base Theory of Calculation</t>
  </si>
  <si>
    <t>The number of Kanban you need to have in the circuit between downstream and upstream is a simple calculation. It works both for "production" and "move" Kanban.</t>
  </si>
  <si>
    <t>Number of Kanban = [ Daily Demand * Lead Time (in days) * (1 + % Safety Stock) ] / [ Quantity in a Container ]</t>
  </si>
  <si>
    <t>Example:</t>
  </si>
  <si>
    <t>Let us imagine a downstream process that use 100 tapes/day (on average)</t>
  </si>
  <si>
    <t>The lead time to obtain new tapes once the signal start from the Point of Use (POU), arrive to the upstream (or supplier) and the tapes are delivered to the POU is 5 days.</t>
  </si>
  <si>
    <t>The Safety Stock in percentage is 20% (to compensate demand variation or delays)</t>
  </si>
  <si>
    <t>Every container is of 50 tapes.</t>
  </si>
  <si>
    <r>
      <t xml:space="preserve">N° of Kanban </t>
    </r>
    <r>
      <rPr>
        <sz val="12"/>
        <color theme="1"/>
        <rFont val="Calibri"/>
        <family val="2"/>
        <scheme val="minor"/>
      </rPr>
      <t xml:space="preserve">= 100 * 5 * 1,20 / 50 = </t>
    </r>
    <r>
      <rPr>
        <b/>
        <sz val="10"/>
        <rFont val="Arial"/>
        <family val="2"/>
      </rPr>
      <t>12 Kanban</t>
    </r>
  </si>
  <si>
    <t>What does it means?</t>
  </si>
  <si>
    <t>It means that in the "circuit" between upstream and downstream 12 Kanban (Tags, Container or other form of Kanban) has to be present.</t>
  </si>
  <si>
    <t>Points of attention.</t>
  </si>
  <si>
    <t>The demand and lead time has to be with the same time base (Days, Hours, Minutes).</t>
  </si>
  <si>
    <t>The Number of Kanban has to be rounded up to the integer</t>
  </si>
  <si>
    <r>
      <t xml:space="preserve">WEED WALLET LBL </t>
    </r>
    <r>
      <rPr>
        <b/>
        <sz val="44"/>
        <color theme="1"/>
        <rFont val="Calibri"/>
        <family val="2"/>
        <scheme val="minor"/>
      </rPr>
      <t>FRONT</t>
    </r>
  </si>
  <si>
    <t>COOKIES FRONT</t>
  </si>
  <si>
    <t>COOKIES BACK</t>
  </si>
  <si>
    <t>Kanban Cards for Pull System</t>
  </si>
  <si>
    <t>Navigating to Results</t>
  </si>
  <si>
    <t>Process:</t>
  </si>
  <si>
    <t>Purpose:</t>
  </si>
  <si>
    <t>Reference:</t>
  </si>
  <si>
    <t>Responsible:</t>
  </si>
  <si>
    <t>Date:</t>
  </si>
  <si>
    <t>Implementing Pull-System</t>
  </si>
  <si>
    <t>Minimize WIP and Inventory</t>
  </si>
  <si>
    <t>Kanban</t>
  </si>
  <si>
    <t>Enter Name</t>
  </si>
  <si>
    <t>Pull System Design:</t>
  </si>
  <si>
    <t>Optimize flow and balance the line first.</t>
  </si>
  <si>
    <t>Downstream withdraws from upstream.</t>
  </si>
  <si>
    <t>Upstream supplies to downstream.</t>
  </si>
  <si>
    <t>All items are checked before supplied.</t>
  </si>
  <si>
    <t>Only defect-free goods are supplied.</t>
  </si>
  <si>
    <t>Kanban-cards move together with goods.</t>
  </si>
  <si>
    <t>Number of cards determines WIP/inventory</t>
  </si>
  <si>
    <t>Kanban-Qty = LeadTime / TaktTime.</t>
  </si>
  <si>
    <t>Add buffer to cover supply-variations.</t>
  </si>
  <si>
    <t>Withdrawal Kanban</t>
  </si>
  <si>
    <t>Production Kanban</t>
  </si>
  <si>
    <t>SIGNAL KANBAN</t>
  </si>
  <si>
    <t>Withdraw from</t>
  </si>
  <si>
    <t>Process</t>
  </si>
  <si>
    <t>Item</t>
  </si>
  <si>
    <t>Location:</t>
  </si>
  <si>
    <t>Warehouse-2</t>
  </si>
  <si>
    <t>Number:</t>
  </si>
  <si>
    <t>E300</t>
  </si>
  <si>
    <t>Part-Number:</t>
  </si>
  <si>
    <t>2-11D-203-344-239</t>
  </si>
  <si>
    <t>Shelf No:</t>
  </si>
  <si>
    <t>11D</t>
  </si>
  <si>
    <t>Description:</t>
  </si>
  <si>
    <t>Front-plate assembly</t>
  </si>
  <si>
    <t>Part-Name:</t>
  </si>
  <si>
    <t>Screw_42A_3.0/12mm</t>
  </si>
  <si>
    <t>Supplier:</t>
  </si>
  <si>
    <t>Midwest Metalware</t>
  </si>
  <si>
    <t>Supplier's Code:</t>
  </si>
  <si>
    <t>MAE.1234-34.F</t>
  </si>
  <si>
    <t>Produce item</t>
  </si>
  <si>
    <t>2-38A-112-736-569</t>
  </si>
  <si>
    <t>Punched plate</t>
  </si>
  <si>
    <t>Quantity</t>
  </si>
  <si>
    <t>Qty:</t>
  </si>
  <si>
    <t>Reorder-Point:</t>
  </si>
  <si>
    <t>1000 screws = 10 boxes</t>
  </si>
  <si>
    <t>Packing</t>
  </si>
  <si>
    <t>Lot-Size:</t>
  </si>
  <si>
    <t>100/box</t>
  </si>
  <si>
    <t>Pack-Type:</t>
  </si>
  <si>
    <t>Box</t>
  </si>
  <si>
    <t>Supply to:</t>
  </si>
  <si>
    <t>Order-Qty:</t>
  </si>
  <si>
    <t>8 boxes</t>
  </si>
  <si>
    <t>Pack-Qty:</t>
  </si>
  <si>
    <t>Withdrawn-Qty:</t>
  </si>
  <si>
    <t>38A</t>
  </si>
  <si>
    <t>Ship to</t>
  </si>
  <si>
    <t>Supply to</t>
  </si>
  <si>
    <t>Consumer:</t>
  </si>
  <si>
    <t>T12-Line</t>
  </si>
  <si>
    <t>Line/Dpt:</t>
  </si>
  <si>
    <t>Final Assembly Sec8/2</t>
  </si>
  <si>
    <t>Consumer</t>
  </si>
  <si>
    <t>Final Assembly SecB/2</t>
  </si>
  <si>
    <t>Area</t>
  </si>
  <si>
    <t>Kanban Card Name</t>
  </si>
  <si>
    <t>Kanban Card CODE</t>
  </si>
  <si>
    <t>TYPE of CARD</t>
  </si>
  <si>
    <t>SKU / Inventory ID</t>
  </si>
  <si>
    <t>Product Name</t>
  </si>
  <si>
    <t>Component for SKU (if applicable)</t>
  </si>
  <si>
    <t>KANBAN CALCULATION AND KANBAN CARD LIBRARY</t>
  </si>
  <si>
    <t>Container Quantity</t>
  </si>
  <si>
    <t>Days per Week</t>
  </si>
  <si>
    <t>CASES</t>
  </si>
  <si>
    <t>UNITS</t>
  </si>
  <si>
    <t>HISTORICAL DEMAND ANALYSIS</t>
  </si>
  <si>
    <t>Period</t>
  </si>
  <si>
    <t>Editable Cells</t>
  </si>
  <si>
    <t>Avoid Editing, Formula Cells</t>
  </si>
  <si>
    <t xml:space="preserve">PRODUCTION HISTORICAL CONSUMPTION </t>
  </si>
  <si>
    <t>Units per case</t>
  </si>
  <si>
    <t>Buffer (Percentage)</t>
  </si>
  <si>
    <t>Forecast Linear</t>
  </si>
  <si>
    <t>Forecast</t>
  </si>
  <si>
    <t>Linear</t>
  </si>
  <si>
    <t>Seasonal</t>
  </si>
  <si>
    <t>SUGGESTED KANBAN DEMAND</t>
  </si>
  <si>
    <t>3 month Moving Average</t>
  </si>
  <si>
    <t>WITH BUFFER</t>
  </si>
  <si>
    <t>SIGNAL</t>
  </si>
  <si>
    <t>Units per CASE</t>
  </si>
  <si>
    <t>Monthly Demand (CASES)</t>
  </si>
  <si>
    <t>Monthly Demand (UNITS)</t>
  </si>
  <si>
    <t>KANBAN (CASES)</t>
  </si>
  <si>
    <t>Daily Demand (units)</t>
  </si>
  <si>
    <t>Daily Demand (cases)</t>
  </si>
  <si>
    <t>Buffer 
(round up)</t>
  </si>
  <si>
    <t>SIGNAL KANBAN (CASES) 
NO BUFFER</t>
  </si>
  <si>
    <t>START UP ALLOCATING: (CASES)</t>
  </si>
  <si>
    <t>EXAMPLE OF KANBAN CARD INFORMATION (BASED ON THE FIRST INFORMATION LINE, ROW 6)</t>
  </si>
  <si>
    <t>Link to the TAG tabs for easier access</t>
  </si>
  <si>
    <t>ANY MONTH</t>
  </si>
  <si>
    <t>PathStone Group</t>
  </si>
  <si>
    <t>Pallet Shipping Post</t>
  </si>
  <si>
    <t>kb-Pallet 3</t>
  </si>
  <si>
    <t>EXAMPLE (CLICK)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</si>
</sst>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_);_(* \(#,##0\);_(* &quot;-&quot;??_);_(@_)"/>
    <numFmt numFmtId="166" formatCode="_(* #,##0.0_);_(* \(#,##0.0\);_(* &quot;-&quot;??_);_(@_)"/>
    <numFmt numFmtId="167" formatCode="0.0"/>
    <numFmt numFmtId="168" formatCode="0.0%"/>
  </numFmts>
  <fonts count="74" x14ac:knownFonts="1">
    <font>
      <sz val="12"/>
      <color theme="1"/>
      <name val="Calibri"/>
      <family val="2"/>
      <scheme val="minor"/>
    </font>
    <font>
      <sz val="11"/>
      <color theme="1"/>
      <name val="Calibri"/>
      <family val="2"/>
      <scheme val="minor"/>
    </font>
    <font>
      <sz val="12"/>
      <color theme="1"/>
      <name val="Calibri"/>
      <family val="2"/>
      <scheme val="minor"/>
    </font>
    <font>
      <b/>
      <sz val="11"/>
      <color rgb="FF000000"/>
      <name val="Calibri"/>
      <family val="2"/>
    </font>
    <font>
      <b/>
      <sz val="12"/>
      <color theme="1"/>
      <name val="Calibri"/>
      <family val="2"/>
      <scheme val="minor"/>
    </font>
    <font>
      <sz val="8"/>
      <name val="Calibri"/>
      <family val="2"/>
      <scheme val="minor"/>
    </font>
    <font>
      <sz val="10"/>
      <color theme="1"/>
      <name val="Calibri"/>
      <family val="2"/>
      <scheme val="minor"/>
    </font>
    <font>
      <sz val="9"/>
      <color theme="1"/>
      <name val="Calibri"/>
      <family val="2"/>
      <scheme val="minor"/>
    </font>
    <font>
      <sz val="12"/>
      <name val="Calibri"/>
      <family val="2"/>
      <scheme val="minor"/>
    </font>
    <font>
      <sz val="12"/>
      <color theme="0"/>
      <name val="Calibri"/>
      <family val="2"/>
      <scheme val="minor"/>
    </font>
    <font>
      <sz val="100"/>
      <color theme="1"/>
      <name val="Calibri"/>
      <family val="2"/>
      <scheme val="minor"/>
    </font>
    <font>
      <sz val="8"/>
      <color theme="1"/>
      <name val="Calibri"/>
      <family val="2"/>
      <scheme val="minor"/>
    </font>
    <font>
      <sz val="90"/>
      <color theme="1"/>
      <name val="Calibri"/>
      <family val="2"/>
      <scheme val="minor"/>
    </font>
    <font>
      <sz val="65"/>
      <color theme="1"/>
      <name val="Calibri"/>
      <family val="2"/>
      <scheme val="minor"/>
    </font>
    <font>
      <sz val="80"/>
      <color theme="1"/>
      <name val="Calibri"/>
      <family val="2"/>
      <scheme val="minor"/>
    </font>
    <font>
      <sz val="70"/>
      <color theme="1"/>
      <name val="Calibri"/>
      <family val="2"/>
      <scheme val="minor"/>
    </font>
    <font>
      <sz val="26"/>
      <color theme="1"/>
      <name val="Calibri"/>
      <family val="2"/>
      <scheme val="minor"/>
    </font>
    <font>
      <sz val="36"/>
      <color theme="1"/>
      <name val="Calibri"/>
      <family val="2"/>
      <scheme val="minor"/>
    </font>
    <font>
      <sz val="72"/>
      <color theme="1"/>
      <name val="Calibri"/>
      <family val="2"/>
      <scheme val="minor"/>
    </font>
    <font>
      <sz val="18"/>
      <color theme="1"/>
      <name val="Calibri"/>
      <family val="2"/>
      <scheme val="minor"/>
    </font>
    <font>
      <sz val="20"/>
      <color theme="1"/>
      <name val="Calibri"/>
      <family val="2"/>
      <scheme val="minor"/>
    </font>
    <font>
      <sz val="22"/>
      <color theme="1"/>
      <name val="Calibri"/>
      <family val="2"/>
      <scheme val="minor"/>
    </font>
    <font>
      <sz val="110"/>
      <color theme="1"/>
      <name val="Calibri"/>
      <family val="2"/>
      <scheme val="minor"/>
    </font>
    <font>
      <sz val="45"/>
      <color theme="1"/>
      <name val="Calibri"/>
      <family val="2"/>
      <scheme val="minor"/>
    </font>
    <font>
      <sz val="43"/>
      <color theme="1"/>
      <name val="Calibri"/>
      <family val="2"/>
      <scheme val="minor"/>
    </font>
    <font>
      <b/>
      <sz val="8"/>
      <color theme="1"/>
      <name val="Calibri"/>
      <family val="2"/>
      <scheme val="minor"/>
    </font>
    <font>
      <b/>
      <sz val="16"/>
      <color theme="1"/>
      <name val="Calibri"/>
      <family val="2"/>
      <scheme val="minor"/>
    </font>
    <font>
      <sz val="86"/>
      <color theme="1"/>
      <name val="Calibri"/>
      <family val="2"/>
      <scheme val="minor"/>
    </font>
    <font>
      <sz val="55"/>
      <color theme="1"/>
      <name val="Calibri"/>
      <family val="2"/>
      <scheme val="minor"/>
    </font>
    <font>
      <u/>
      <sz val="12"/>
      <color theme="10"/>
      <name val="Calibri"/>
      <family val="2"/>
      <scheme val="minor"/>
    </font>
    <font>
      <b/>
      <u/>
      <sz val="12"/>
      <color theme="10"/>
      <name val="Calibri"/>
      <family val="2"/>
      <scheme val="minor"/>
    </font>
    <font>
      <sz val="38"/>
      <color theme="1"/>
      <name val="Calibri"/>
      <family val="2"/>
      <scheme val="minor"/>
    </font>
    <font>
      <sz val="40"/>
      <color theme="1"/>
      <name val="Calibri"/>
      <family val="2"/>
      <scheme val="minor"/>
    </font>
    <font>
      <b/>
      <sz val="30"/>
      <color theme="1"/>
      <name val="Calibri"/>
      <family val="2"/>
      <scheme val="minor"/>
    </font>
    <font>
      <b/>
      <sz val="22"/>
      <color theme="1"/>
      <name val="Calibri"/>
      <family val="2"/>
      <scheme val="minor"/>
    </font>
    <font>
      <sz val="60"/>
      <color theme="1"/>
      <name val="Calibri"/>
      <family val="2"/>
      <scheme val="minor"/>
    </font>
    <font>
      <sz val="48"/>
      <color theme="1"/>
      <name val="Calibri"/>
      <family val="2"/>
      <scheme val="minor"/>
    </font>
    <font>
      <sz val="50"/>
      <color theme="1"/>
      <name val="Calibri"/>
      <family val="2"/>
      <scheme val="minor"/>
    </font>
    <font>
      <sz val="52"/>
      <color theme="1"/>
      <name val="Calibri"/>
      <family val="2"/>
      <scheme val="minor"/>
    </font>
    <font>
      <sz val="54"/>
      <color theme="1"/>
      <name val="Calibri"/>
      <family val="2"/>
      <scheme val="minor"/>
    </font>
    <font>
      <b/>
      <sz val="40"/>
      <color theme="1"/>
      <name val="Calibri"/>
      <family val="2"/>
      <scheme val="minor"/>
    </font>
    <font>
      <sz val="44"/>
      <color theme="1"/>
      <name val="Calibri"/>
      <family val="2"/>
      <scheme val="minor"/>
    </font>
    <font>
      <sz val="42"/>
      <color theme="1"/>
      <name val="Calibri"/>
      <family val="2"/>
      <scheme val="minor"/>
    </font>
    <font>
      <b/>
      <sz val="38"/>
      <color theme="1"/>
      <name val="Calibri"/>
      <family val="2"/>
      <scheme val="minor"/>
    </font>
    <font>
      <b/>
      <sz val="44"/>
      <color theme="1"/>
      <name val="Calibri"/>
      <family val="2"/>
      <scheme val="minor"/>
    </font>
    <font>
      <b/>
      <sz val="48"/>
      <color theme="1"/>
      <name val="Calibri"/>
      <family val="2"/>
      <scheme val="minor"/>
    </font>
    <font>
      <b/>
      <sz val="55"/>
      <color theme="1"/>
      <name val="Calibri"/>
      <family val="2"/>
      <scheme val="minor"/>
    </font>
    <font>
      <b/>
      <sz val="52"/>
      <color theme="1"/>
      <name val="Calibri"/>
      <family val="2"/>
      <scheme val="minor"/>
    </font>
    <font>
      <sz val="30"/>
      <color theme="1"/>
      <name val="Calibri"/>
      <family val="2"/>
      <scheme val="minor"/>
    </font>
    <font>
      <b/>
      <sz val="14"/>
      <color theme="1"/>
      <name val="Calibri"/>
      <family val="2"/>
      <scheme val="minor"/>
    </font>
    <font>
      <sz val="16"/>
      <color theme="1"/>
      <name val="Calibri"/>
      <family val="2"/>
      <scheme val="minor"/>
    </font>
    <font>
      <sz val="10"/>
      <name val="Arial"/>
      <family val="2"/>
    </font>
    <font>
      <b/>
      <u/>
      <sz val="10"/>
      <name val="Arial"/>
      <family val="2"/>
    </font>
    <font>
      <sz val="10"/>
      <color indexed="12"/>
      <name val="Arial"/>
      <family val="2"/>
    </font>
    <font>
      <b/>
      <sz val="10"/>
      <name val="Arial"/>
      <family val="2"/>
    </font>
    <font>
      <sz val="75"/>
      <color theme="1"/>
      <name val="Calibri"/>
      <family val="2"/>
      <scheme val="minor"/>
    </font>
    <font>
      <sz val="24"/>
      <color rgb="FFFF5800"/>
      <name val="Cambria"/>
      <family val="1"/>
    </font>
    <font>
      <b/>
      <sz val="16"/>
      <name val="Arial"/>
      <family val="2"/>
    </font>
    <font>
      <u/>
      <sz val="10"/>
      <color indexed="12"/>
      <name val="Arial"/>
      <family val="2"/>
    </font>
    <font>
      <u/>
      <sz val="10"/>
      <name val="Arial"/>
      <family val="2"/>
    </font>
    <font>
      <b/>
      <u/>
      <sz val="8"/>
      <color rgb="FF000000"/>
      <name val="Tahoma"/>
      <family val="2"/>
    </font>
    <font>
      <sz val="8"/>
      <color rgb="FF000000"/>
      <name val="Tahoma"/>
      <family val="2"/>
    </font>
    <font>
      <b/>
      <u/>
      <sz val="8"/>
      <color indexed="81"/>
      <name val="Tahoma"/>
      <family val="2"/>
    </font>
    <font>
      <sz val="8"/>
      <color indexed="81"/>
      <name val="Tahoma"/>
      <family val="2"/>
    </font>
    <font>
      <b/>
      <sz val="11"/>
      <color indexed="81"/>
      <name val="Tahoma"/>
      <family val="2"/>
    </font>
    <font>
      <b/>
      <sz val="20"/>
      <color theme="1"/>
      <name val="Calibri"/>
      <family val="2"/>
      <scheme val="minor"/>
    </font>
    <font>
      <b/>
      <sz val="14"/>
      <color theme="0"/>
      <name val="Calibri"/>
      <family val="2"/>
      <scheme val="minor"/>
    </font>
    <font>
      <b/>
      <sz val="12"/>
      <name val="Calibri"/>
      <family val="2"/>
      <scheme val="minor"/>
    </font>
    <font>
      <b/>
      <sz val="11"/>
      <color theme="1"/>
      <name val="Calibri"/>
      <family val="2"/>
      <scheme val="minor"/>
    </font>
    <font>
      <b/>
      <sz val="28"/>
      <color theme="1"/>
      <name val="Calibri"/>
      <family val="2"/>
      <scheme val="minor"/>
    </font>
    <font>
      <b/>
      <sz val="20"/>
      <color theme="7" tint="-0.249977111117893"/>
      <name val="Calibri"/>
      <family val="2"/>
      <scheme val="minor"/>
    </font>
    <font>
      <b/>
      <sz val="12"/>
      <color theme="7" tint="-0.249977111117893"/>
      <name val="Corbel"/>
      <family val="2"/>
    </font>
    <font>
      <b/>
      <sz val="18"/>
      <color theme="1"/>
      <name val="Calibri"/>
      <family val="2"/>
      <scheme val="minor"/>
    </font>
    <font>
      <sz val="24"/>
      <color theme="1"/>
      <name val="Calibri"/>
      <family val="2"/>
      <scheme val="minor"/>
    </font>
  </fonts>
  <fills count="16">
    <fill>
      <patternFill patternType="none"/>
    </fill>
    <fill>
      <patternFill patternType="gray125"/>
    </fill>
    <fill>
      <patternFill patternType="solid">
        <fgColor rgb="FFFFFFFF"/>
        <bgColor rgb="FF0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FFC000"/>
        <bgColor indexed="64"/>
      </patternFill>
    </fill>
    <fill>
      <patternFill patternType="solid">
        <fgColor theme="0"/>
        <bgColor indexed="64"/>
      </patternFill>
    </fill>
    <fill>
      <patternFill patternType="solid">
        <fgColor indexed="9"/>
        <bgColor indexed="64"/>
      </patternFill>
    </fill>
    <fill>
      <patternFill patternType="solid">
        <fgColor theme="8" tint="0.39997558519241921"/>
        <bgColor indexed="64"/>
      </patternFill>
    </fill>
    <fill>
      <patternFill patternType="solid">
        <fgColor theme="7"/>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8" tint="0.79998168889431442"/>
        <bgColor indexed="64"/>
      </patternFill>
    </fill>
  </fills>
  <borders count="33">
    <border>
      <left/>
      <right/>
      <top/>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style="thin">
        <color auto="1"/>
      </right>
      <top/>
      <bottom style="hair">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164" fontId="2" fillId="0" borderId="0" applyFont="0" applyFill="0" applyBorder="0" applyAlignment="0" applyProtection="0"/>
    <xf numFmtId="0" fontId="3" fillId="2" borderId="1" applyAlignment="0"/>
    <xf numFmtId="9" fontId="2" fillId="0" borderId="0" applyFont="0" applyFill="0" applyBorder="0" applyAlignment="0" applyProtection="0"/>
    <xf numFmtId="0" fontId="29" fillId="0" borderId="0" applyNumberFormat="0" applyFill="0" applyBorder="0" applyAlignment="0" applyProtection="0"/>
    <xf numFmtId="0" fontId="51" fillId="0" borderId="0"/>
    <xf numFmtId="0" fontId="58" fillId="0" borderId="0" applyNumberFormat="0" applyFill="0" applyBorder="0" applyAlignment="0" applyProtection="0">
      <alignment vertical="top"/>
      <protection locked="0"/>
    </xf>
    <xf numFmtId="0" fontId="1" fillId="0" borderId="0"/>
    <xf numFmtId="0" fontId="9" fillId="11" borderId="0" applyNumberFormat="0" applyBorder="0" applyAlignment="0" applyProtection="0"/>
  </cellStyleXfs>
  <cellXfs count="314">
    <xf numFmtId="0" fontId="0" fillId="0" borderId="0" xfId="0"/>
    <xf numFmtId="165" fontId="0" fillId="0" borderId="0" xfId="1" applyNumberFormat="1" applyFont="1"/>
    <xf numFmtId="165" fontId="0" fillId="0" borderId="0" xfId="0" applyNumberFormat="1"/>
    <xf numFmtId="0" fontId="0" fillId="0" borderId="0" xfId="0" applyAlignment="1">
      <alignment horizontal="center" vertical="center" wrapText="1"/>
    </xf>
    <xf numFmtId="0" fontId="0" fillId="0" borderId="0" xfId="0" applyAlignment="1">
      <alignment horizontal="center"/>
    </xf>
    <xf numFmtId="166" fontId="0" fillId="0" borderId="0" xfId="1" applyNumberFormat="1" applyFont="1"/>
    <xf numFmtId="0" fontId="4" fillId="0" borderId="0" xfId="0" applyFont="1"/>
    <xf numFmtId="0" fontId="4" fillId="5" borderId="2" xfId="0" applyFont="1" applyFill="1" applyBorder="1" applyAlignment="1">
      <alignment horizontal="center"/>
    </xf>
    <xf numFmtId="9" fontId="0" fillId="0" borderId="0" xfId="3" applyFont="1"/>
    <xf numFmtId="165" fontId="0" fillId="4" borderId="2" xfId="1" applyNumberFormat="1" applyFont="1" applyFill="1"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0" xfId="0" applyAlignment="1">
      <alignment horizontal="center" vertical="center"/>
    </xf>
    <xf numFmtId="0" fontId="11" fillId="0" borderId="20" xfId="0" applyFont="1" applyBorder="1"/>
    <xf numFmtId="0" fontId="20" fillId="0" borderId="0" xfId="0" applyFont="1" applyAlignment="1">
      <alignment vertical="center"/>
    </xf>
    <xf numFmtId="0" fontId="19" fillId="0" borderId="0" xfId="0" applyFont="1" applyAlignment="1">
      <alignment horizontal="left" vertical="center"/>
    </xf>
    <xf numFmtId="0" fontId="16" fillId="0" borderId="0" xfId="0" applyFont="1" applyAlignment="1">
      <alignment horizontal="center" vertical="center"/>
    </xf>
    <xf numFmtId="0" fontId="19" fillId="0" borderId="0" xfId="0" applyFont="1" applyAlignment="1">
      <alignment vertical="center"/>
    </xf>
    <xf numFmtId="0" fontId="7" fillId="0" borderId="0" xfId="0" applyFont="1"/>
    <xf numFmtId="0" fontId="0" fillId="0" borderId="22" xfId="0" applyBorder="1" applyAlignment="1">
      <alignment horizontal="center"/>
    </xf>
    <xf numFmtId="0" fontId="7" fillId="0" borderId="17" xfId="0" applyFont="1" applyBorder="1"/>
    <xf numFmtId="0" fontId="7" fillId="0" borderId="18" xfId="0" applyFont="1" applyBorder="1"/>
    <xf numFmtId="0" fontId="11" fillId="0" borderId="17" xfId="0" applyFont="1" applyBorder="1"/>
    <xf numFmtId="0" fontId="11" fillId="0" borderId="0" xfId="0" applyFont="1"/>
    <xf numFmtId="0" fontId="11" fillId="0" borderId="0" xfId="0" applyFont="1" applyAlignment="1">
      <alignment vertical="center"/>
    </xf>
    <xf numFmtId="0" fontId="11" fillId="0" borderId="18" xfId="0" applyFont="1" applyBorder="1"/>
    <xf numFmtId="0" fontId="25" fillId="0" borderId="0" xfId="0" applyFont="1"/>
    <xf numFmtId="0" fontId="0" fillId="0" borderId="0" xfId="0" applyAlignment="1">
      <alignment vertical="center"/>
    </xf>
    <xf numFmtId="0" fontId="7" fillId="0" borderId="0" xfId="0" applyFont="1" applyAlignment="1">
      <alignment horizontal="center" vertical="top"/>
    </xf>
    <xf numFmtId="0" fontId="4" fillId="0" borderId="0" xfId="0" applyFont="1" applyAlignment="1">
      <alignment horizontal="left" vertical="center"/>
    </xf>
    <xf numFmtId="0" fontId="26" fillId="0" borderId="0" xfId="0" applyFont="1"/>
    <xf numFmtId="0" fontId="14" fillId="0" borderId="0" xfId="0" applyFont="1" applyAlignment="1">
      <alignment vertical="center"/>
    </xf>
    <xf numFmtId="0" fontId="14" fillId="0" borderId="18" xfId="0" applyFont="1" applyBorder="1" applyAlignment="1">
      <alignment vertical="center"/>
    </xf>
    <xf numFmtId="1" fontId="4" fillId="6" borderId="0" xfId="1" applyNumberFormat="1" applyFont="1" applyFill="1" applyBorder="1" applyAlignment="1">
      <alignment horizontal="center" vertical="center"/>
    </xf>
    <xf numFmtId="1" fontId="4" fillId="0" borderId="0" xfId="1" applyNumberFormat="1" applyFont="1"/>
    <xf numFmtId="0" fontId="21" fillId="0" borderId="0" xfId="0" applyFont="1"/>
    <xf numFmtId="0" fontId="4" fillId="5" borderId="11" xfId="0" applyFont="1" applyFill="1" applyBorder="1" applyAlignment="1">
      <alignment horizontal="center"/>
    </xf>
    <xf numFmtId="0" fontId="30" fillId="4" borderId="2" xfId="4" applyFont="1" applyFill="1" applyBorder="1" applyAlignment="1">
      <alignment horizontal="left" vertical="center"/>
    </xf>
    <xf numFmtId="164" fontId="0" fillId="0" borderId="0" xfId="0" applyNumberFormat="1"/>
    <xf numFmtId="0" fontId="29" fillId="4" borderId="2" xfId="4" applyFill="1" applyBorder="1" applyAlignment="1">
      <alignment horizontal="left" vertical="center"/>
    </xf>
    <xf numFmtId="0" fontId="19" fillId="0" borderId="0" xfId="0" applyFont="1" applyAlignment="1">
      <alignment horizontal="left" vertical="center"/>
    </xf>
    <xf numFmtId="0" fontId="0" fillId="0" borderId="0" xfId="0" applyAlignment="1">
      <alignment horizontal="center"/>
    </xf>
    <xf numFmtId="0" fontId="7" fillId="0" borderId="0" xfId="0" applyFont="1" applyAlignment="1">
      <alignment horizontal="center" vertical="top"/>
    </xf>
    <xf numFmtId="0" fontId="0" fillId="0" borderId="22" xfId="0" applyBorder="1" applyAlignment="1">
      <alignment horizontal="center"/>
    </xf>
    <xf numFmtId="0" fontId="16" fillId="0" borderId="0" xfId="0" applyFont="1" applyAlignment="1">
      <alignment horizontal="center" vertical="center"/>
    </xf>
    <xf numFmtId="0" fontId="52" fillId="0" borderId="0" xfId="5" applyFont="1"/>
    <xf numFmtId="0" fontId="51" fillId="0" borderId="0" xfId="5"/>
    <xf numFmtId="0" fontId="54" fillId="0" borderId="0" xfId="5" applyFont="1"/>
    <xf numFmtId="0" fontId="51" fillId="8" borderId="0" xfId="5" applyFill="1" applyProtection="1">
      <protection hidden="1"/>
    </xf>
    <xf numFmtId="0" fontId="51" fillId="9" borderId="0" xfId="5" applyFill="1" applyProtection="1">
      <protection hidden="1"/>
    </xf>
    <xf numFmtId="0" fontId="51" fillId="8" borderId="9" xfId="5" applyFill="1" applyBorder="1" applyProtection="1">
      <protection hidden="1"/>
    </xf>
    <xf numFmtId="0" fontId="57" fillId="8" borderId="9" xfId="5" applyFont="1" applyFill="1" applyBorder="1" applyAlignment="1" applyProtection="1">
      <alignment vertical="center"/>
      <protection hidden="1"/>
    </xf>
    <xf numFmtId="0" fontId="52" fillId="9" borderId="0" xfId="5" applyFont="1" applyFill="1" applyProtection="1">
      <protection hidden="1"/>
    </xf>
    <xf numFmtId="0" fontId="51" fillId="9" borderId="6" xfId="5" applyFill="1" applyBorder="1" applyProtection="1">
      <protection hidden="1"/>
    </xf>
    <xf numFmtId="0" fontId="51" fillId="9" borderId="7" xfId="5" applyFill="1" applyBorder="1" applyProtection="1">
      <protection hidden="1"/>
    </xf>
    <xf numFmtId="0" fontId="51" fillId="9" borderId="3" xfId="5" applyFill="1" applyBorder="1" applyProtection="1">
      <protection hidden="1"/>
    </xf>
    <xf numFmtId="0" fontId="51" fillId="9" borderId="4" xfId="5" applyFill="1" applyBorder="1" applyProtection="1">
      <protection hidden="1"/>
    </xf>
    <xf numFmtId="0" fontId="51" fillId="9" borderId="5" xfId="5" applyFill="1" applyBorder="1" applyProtection="1">
      <protection hidden="1"/>
    </xf>
    <xf numFmtId="0" fontId="59" fillId="9" borderId="6" xfId="5" applyFont="1" applyFill="1" applyBorder="1" applyProtection="1">
      <protection hidden="1"/>
    </xf>
    <xf numFmtId="0" fontId="53" fillId="9" borderId="0" xfId="5" applyFont="1" applyFill="1" applyAlignment="1" applyProtection="1">
      <alignment horizontal="left"/>
      <protection locked="0"/>
    </xf>
    <xf numFmtId="0" fontId="53" fillId="9" borderId="7" xfId="5" applyFont="1" applyFill="1" applyBorder="1" applyAlignment="1" applyProtection="1">
      <alignment horizontal="left"/>
      <protection locked="0"/>
    </xf>
    <xf numFmtId="0" fontId="59" fillId="9" borderId="8" xfId="5" applyFont="1" applyFill="1" applyBorder="1" applyProtection="1">
      <protection hidden="1"/>
    </xf>
    <xf numFmtId="0" fontId="51" fillId="9" borderId="9" xfId="5" applyFill="1" applyBorder="1" applyProtection="1">
      <protection hidden="1"/>
    </xf>
    <xf numFmtId="0" fontId="53" fillId="9" borderId="9" xfId="5" applyFont="1" applyFill="1" applyBorder="1" applyAlignment="1" applyProtection="1">
      <alignment horizontal="left"/>
      <protection locked="0"/>
    </xf>
    <xf numFmtId="0" fontId="53" fillId="9" borderId="10" xfId="5" applyFont="1" applyFill="1" applyBorder="1" applyAlignment="1" applyProtection="1">
      <alignment horizontal="left"/>
      <protection locked="0"/>
    </xf>
    <xf numFmtId="0" fontId="51" fillId="9" borderId="8" xfId="5" applyFill="1" applyBorder="1" applyProtection="1">
      <protection hidden="1"/>
    </xf>
    <xf numFmtId="0" fontId="54" fillId="7" borderId="0" xfId="5" applyFont="1" applyFill="1" applyAlignment="1" applyProtection="1">
      <alignment horizontal="center" vertical="center"/>
      <protection hidden="1"/>
    </xf>
    <xf numFmtId="1" fontId="4" fillId="0" borderId="0" xfId="1" applyNumberFormat="1" applyFont="1" applyFill="1"/>
    <xf numFmtId="0" fontId="0" fillId="12" borderId="0" xfId="0" applyFill="1"/>
    <xf numFmtId="2" fontId="4" fillId="12" borderId="0" xfId="1" applyNumberFormat="1" applyFont="1" applyFill="1" applyAlignment="1">
      <alignment horizontal="center" vertical="center"/>
    </xf>
    <xf numFmtId="0" fontId="0" fillId="12" borderId="0" xfId="0" applyFill="1" applyAlignment="1">
      <alignment horizontal="center" vertical="center" wrapText="1"/>
    </xf>
    <xf numFmtId="1" fontId="8" fillId="11" borderId="0" xfId="8" applyNumberFormat="1" applyFont="1" applyAlignment="1">
      <alignment horizontal="center" vertical="center" wrapText="1"/>
    </xf>
    <xf numFmtId="0" fontId="0" fillId="0" borderId="0" xfId="0" applyBorder="1"/>
    <xf numFmtId="0" fontId="34" fillId="0" borderId="0" xfId="0" applyFont="1"/>
    <xf numFmtId="165" fontId="0" fillId="4" borderId="3" xfId="1" applyNumberFormat="1" applyFont="1" applyFill="1" applyBorder="1"/>
    <xf numFmtId="0" fontId="0" fillId="5" borderId="2" xfId="0" applyFill="1" applyBorder="1" applyAlignment="1">
      <alignment horizontal="center"/>
    </xf>
    <xf numFmtId="165" fontId="0" fillId="4" borderId="0" xfId="1" applyNumberFormat="1" applyFont="1" applyFill="1" applyBorder="1"/>
    <xf numFmtId="165" fontId="0" fillId="3" borderId="0" xfId="0" applyNumberFormat="1" applyFill="1"/>
    <xf numFmtId="165" fontId="0" fillId="4" borderId="0" xfId="0" applyNumberFormat="1" applyFill="1"/>
    <xf numFmtId="164" fontId="0" fillId="4" borderId="3" xfId="1" applyFont="1" applyFill="1" applyBorder="1"/>
    <xf numFmtId="165" fontId="0" fillId="4" borderId="31" xfId="1" applyNumberFormat="1" applyFont="1" applyFill="1" applyBorder="1"/>
    <xf numFmtId="0" fontId="0" fillId="0" borderId="0" xfId="0" applyFill="1" applyBorder="1"/>
    <xf numFmtId="0" fontId="4" fillId="0" borderId="0" xfId="0" applyFont="1" applyFill="1" applyBorder="1" applyAlignment="1">
      <alignment horizontal="center" vertical="center"/>
    </xf>
    <xf numFmtId="0" fontId="4" fillId="0" borderId="0" xfId="0" applyFont="1" applyFill="1" applyBorder="1" applyAlignment="1">
      <alignment horizontal="center"/>
    </xf>
    <xf numFmtId="165" fontId="0" fillId="0" borderId="0" xfId="1" applyNumberFormat="1" applyFont="1" applyFill="1" applyBorder="1"/>
    <xf numFmtId="165" fontId="0" fillId="4" borderId="11" xfId="1" applyNumberFormat="1" applyFont="1" applyFill="1" applyBorder="1"/>
    <xf numFmtId="164" fontId="0" fillId="4" borderId="31" xfId="1" applyFont="1" applyFill="1" applyBorder="1"/>
    <xf numFmtId="0" fontId="0" fillId="5" borderId="3" xfId="0" applyFill="1" applyBorder="1" applyAlignment="1">
      <alignment horizont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165" fontId="0" fillId="6" borderId="11" xfId="1" applyNumberFormat="1" applyFont="1" applyFill="1" applyBorder="1"/>
    <xf numFmtId="0" fontId="0" fillId="5" borderId="11" xfId="0" applyFill="1" applyBorder="1" applyAlignment="1">
      <alignment horizontal="center"/>
    </xf>
    <xf numFmtId="0" fontId="50" fillId="5" borderId="11" xfId="0" applyFont="1" applyFill="1" applyBorder="1" applyAlignment="1">
      <alignment horizontal="center" vertical="center"/>
    </xf>
    <xf numFmtId="165" fontId="0" fillId="6" borderId="2" xfId="1" applyNumberFormat="1" applyFont="1" applyFill="1" applyBorder="1"/>
    <xf numFmtId="0" fontId="0" fillId="4" borderId="0" xfId="0" applyFill="1" applyBorder="1"/>
    <xf numFmtId="0" fontId="0" fillId="13" borderId="0" xfId="0" applyFill="1"/>
    <xf numFmtId="0" fontId="0" fillId="13" borderId="0" xfId="0" applyFill="1" applyAlignment="1">
      <alignment horizontal="center" vertical="center" wrapText="1"/>
    </xf>
    <xf numFmtId="1" fontId="0" fillId="6" borderId="0" xfId="1" applyNumberFormat="1" applyFont="1" applyFill="1" applyBorder="1" applyAlignment="1">
      <alignment horizontal="center" vertical="center"/>
    </xf>
    <xf numFmtId="1" fontId="67" fillId="11" borderId="0" xfId="8" applyNumberFormat="1" applyFont="1" applyBorder="1" applyAlignment="1">
      <alignment horizontal="center" vertical="center" wrapText="1"/>
    </xf>
    <xf numFmtId="166" fontId="6" fillId="12" borderId="0" xfId="1" applyNumberFormat="1" applyFont="1" applyFill="1" applyAlignment="1">
      <alignment horizontal="center" vertical="center" wrapText="1"/>
    </xf>
    <xf numFmtId="0" fontId="0" fillId="0" borderId="0" xfId="0" applyBorder="1" applyAlignment="1">
      <alignment horizontal="center" vertical="center" wrapText="1"/>
    </xf>
    <xf numFmtId="165" fontId="0" fillId="0" borderId="0" xfId="0" applyNumberFormat="1" applyBorder="1"/>
    <xf numFmtId="0" fontId="0" fillId="3" borderId="3" xfId="0" applyFill="1" applyBorder="1" applyProtection="1">
      <protection locked="0"/>
    </xf>
    <xf numFmtId="165" fontId="0" fillId="3" borderId="3" xfId="1" applyNumberFormat="1" applyFont="1" applyFill="1" applyBorder="1" applyProtection="1">
      <protection locked="0"/>
    </xf>
    <xf numFmtId="165" fontId="0" fillId="3" borderId="11" xfId="1" applyNumberFormat="1" applyFont="1" applyFill="1" applyBorder="1" applyProtection="1">
      <protection locked="0"/>
    </xf>
    <xf numFmtId="165" fontId="0" fillId="3" borderId="4" xfId="1" applyNumberFormat="1" applyFont="1" applyFill="1" applyBorder="1" applyProtection="1">
      <protection locked="0"/>
    </xf>
    <xf numFmtId="165" fontId="0" fillId="3" borderId="5" xfId="1" applyNumberFormat="1" applyFont="1" applyFill="1" applyBorder="1" applyProtection="1">
      <protection locked="0"/>
    </xf>
    <xf numFmtId="0" fontId="0" fillId="0" borderId="6" xfId="0" applyBorder="1" applyProtection="1">
      <protection locked="0"/>
    </xf>
    <xf numFmtId="0" fontId="0" fillId="3" borderId="6" xfId="0" applyFill="1" applyBorder="1" applyProtection="1">
      <protection locked="0"/>
    </xf>
    <xf numFmtId="165" fontId="0" fillId="3" borderId="6" xfId="1" applyNumberFormat="1" applyFont="1" applyFill="1" applyBorder="1" applyProtection="1">
      <protection locked="0"/>
    </xf>
    <xf numFmtId="165" fontId="0" fillId="3" borderId="12" xfId="1" applyNumberFormat="1" applyFont="1" applyFill="1" applyBorder="1" applyProtection="1">
      <protection locked="0"/>
    </xf>
    <xf numFmtId="165" fontId="0" fillId="3" borderId="0" xfId="1" applyNumberFormat="1" applyFont="1" applyFill="1" applyBorder="1" applyProtection="1">
      <protection locked="0"/>
    </xf>
    <xf numFmtId="165" fontId="0" fillId="3" borderId="7" xfId="1" applyNumberFormat="1" applyFont="1" applyFill="1" applyBorder="1" applyProtection="1">
      <protection locked="0"/>
    </xf>
    <xf numFmtId="0" fontId="0" fillId="0" borderId="8" xfId="0" applyBorder="1" applyProtection="1">
      <protection locked="0"/>
    </xf>
    <xf numFmtId="0" fontId="0" fillId="3" borderId="8" xfId="0" applyFill="1" applyBorder="1" applyProtection="1">
      <protection locked="0"/>
    </xf>
    <xf numFmtId="165" fontId="0" fillId="3" borderId="8" xfId="1" applyNumberFormat="1" applyFont="1" applyFill="1" applyBorder="1" applyProtection="1">
      <protection locked="0"/>
    </xf>
    <xf numFmtId="165" fontId="0" fillId="3" borderId="13" xfId="1" applyNumberFormat="1" applyFont="1" applyFill="1" applyBorder="1" applyProtection="1">
      <protection locked="0"/>
    </xf>
    <xf numFmtId="165" fontId="0" fillId="3" borderId="9" xfId="1" applyNumberFormat="1" applyFont="1" applyFill="1" applyBorder="1" applyProtection="1">
      <protection locked="0"/>
    </xf>
    <xf numFmtId="165" fontId="0" fillId="3" borderId="10" xfId="1" applyNumberFormat="1" applyFont="1" applyFill="1" applyBorder="1" applyProtection="1">
      <protection locked="0"/>
    </xf>
    <xf numFmtId="165" fontId="0" fillId="3" borderId="11" xfId="1" applyNumberFormat="1" applyFont="1" applyFill="1" applyBorder="1" applyAlignment="1" applyProtection="1">
      <alignment horizontal="center" vertical="center"/>
      <protection locked="0"/>
    </xf>
    <xf numFmtId="165" fontId="0" fillId="3" borderId="12" xfId="1" applyNumberFormat="1" applyFont="1" applyFill="1" applyBorder="1" applyAlignment="1" applyProtection="1">
      <alignment horizontal="center" vertical="center"/>
      <protection locked="0"/>
    </xf>
    <xf numFmtId="165" fontId="0" fillId="3" borderId="13" xfId="1" applyNumberFormat="1" applyFont="1" applyFill="1" applyBorder="1" applyAlignment="1" applyProtection="1">
      <alignment horizontal="center" vertical="center"/>
      <protection locked="0"/>
    </xf>
    <xf numFmtId="168" fontId="0" fillId="3" borderId="2" xfId="3" applyNumberFormat="1" applyFont="1" applyFill="1" applyBorder="1" applyAlignment="1" applyProtection="1">
      <alignment horizontal="center"/>
      <protection locked="0"/>
    </xf>
    <xf numFmtId="1" fontId="4" fillId="15" borderId="0" xfId="1" applyNumberFormat="1" applyFont="1" applyFill="1" applyBorder="1" applyAlignment="1" applyProtection="1">
      <alignment horizontal="center" vertical="center"/>
      <protection locked="0"/>
    </xf>
    <xf numFmtId="0" fontId="0" fillId="15" borderId="0" xfId="0" applyFill="1" applyProtection="1">
      <protection locked="0"/>
    </xf>
    <xf numFmtId="9" fontId="0" fillId="3" borderId="0" xfId="3" applyFont="1" applyFill="1" applyBorder="1" applyAlignment="1" applyProtection="1">
      <alignment horizontal="center" vertical="center"/>
      <protection locked="0"/>
    </xf>
    <xf numFmtId="167" fontId="0" fillId="3" borderId="0" xfId="1" applyNumberFormat="1"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0" fillId="3" borderId="0" xfId="0" applyFill="1" applyBorder="1" applyProtection="1">
      <protection locked="0"/>
    </xf>
    <xf numFmtId="0" fontId="56" fillId="8" borderId="0" xfId="5" applyFont="1" applyFill="1" applyAlignment="1" applyProtection="1">
      <alignment horizontal="left" vertical="center"/>
      <protection hidden="1"/>
    </xf>
    <xf numFmtId="0" fontId="56" fillId="8" borderId="9" xfId="5" applyFont="1" applyFill="1" applyBorder="1" applyAlignment="1" applyProtection="1">
      <alignment horizontal="left" vertical="center"/>
      <protection hidden="1"/>
    </xf>
    <xf numFmtId="0" fontId="57" fillId="8" borderId="0" xfId="5" applyFont="1" applyFill="1" applyAlignment="1" applyProtection="1">
      <alignment horizontal="center" vertical="center"/>
      <protection hidden="1"/>
    </xf>
    <xf numFmtId="0" fontId="57" fillId="8" borderId="9" xfId="5" applyFont="1" applyFill="1" applyBorder="1" applyAlignment="1" applyProtection="1">
      <alignment horizontal="center" vertical="center"/>
      <protection hidden="1"/>
    </xf>
    <xf numFmtId="0" fontId="1" fillId="0" borderId="0" xfId="7"/>
    <xf numFmtId="0" fontId="51" fillId="9" borderId="9" xfId="6" applyNumberFormat="1" applyFont="1" applyFill="1" applyBorder="1" applyAlignment="1" applyProtection="1">
      <alignment horizontal="right" vertical="center"/>
      <protection hidden="1"/>
    </xf>
    <xf numFmtId="0" fontId="59" fillId="9" borderId="6" xfId="5" applyFont="1" applyFill="1" applyBorder="1" applyAlignment="1" applyProtection="1">
      <alignment horizontal="left"/>
      <protection hidden="1"/>
    </xf>
    <xf numFmtId="0" fontId="59" fillId="9" borderId="0" xfId="5" applyFont="1" applyFill="1" applyAlignment="1" applyProtection="1">
      <alignment horizontal="left"/>
      <protection hidden="1"/>
    </xf>
    <xf numFmtId="0" fontId="51" fillId="0" borderId="0" xfId="5" applyProtection="1">
      <protection hidden="1"/>
    </xf>
    <xf numFmtId="0" fontId="51" fillId="0" borderId="7" xfId="5" applyBorder="1" applyProtection="1">
      <protection hidden="1"/>
    </xf>
    <xf numFmtId="14" fontId="53" fillId="9" borderId="9" xfId="5" applyNumberFormat="1" applyFont="1" applyFill="1" applyBorder="1" applyAlignment="1" applyProtection="1">
      <alignment horizontal="left" vertical="top" shrinkToFit="1"/>
      <protection locked="0" hidden="1"/>
    </xf>
    <xf numFmtId="0" fontId="53" fillId="0" borderId="9" xfId="5" applyFont="1" applyBorder="1" applyProtection="1">
      <protection locked="0" hidden="1"/>
    </xf>
    <xf numFmtId="0" fontId="53" fillId="0" borderId="10" xfId="5" applyFont="1" applyBorder="1" applyProtection="1">
      <protection locked="0" hidden="1"/>
    </xf>
    <xf numFmtId="0" fontId="53" fillId="9" borderId="22" xfId="5" applyFont="1" applyFill="1" applyBorder="1" applyAlignment="1" applyProtection="1">
      <alignment horizontal="left"/>
      <protection locked="0"/>
    </xf>
    <xf numFmtId="0" fontId="53" fillId="0" borderId="22" xfId="5" applyFont="1" applyBorder="1" applyAlignment="1" applyProtection="1">
      <alignment horizontal="left"/>
      <protection locked="0"/>
    </xf>
    <xf numFmtId="0" fontId="53" fillId="0" borderId="30" xfId="5" applyFont="1" applyBorder="1" applyAlignment="1" applyProtection="1">
      <alignment horizontal="left"/>
      <protection locked="0"/>
    </xf>
    <xf numFmtId="0" fontId="57" fillId="10" borderId="3" xfId="5" applyFont="1" applyFill="1" applyBorder="1" applyAlignment="1" applyProtection="1">
      <alignment horizontal="center" vertical="center"/>
      <protection hidden="1"/>
    </xf>
    <xf numFmtId="0" fontId="57" fillId="10" borderId="4" xfId="5" applyFont="1" applyFill="1" applyBorder="1" applyAlignment="1" applyProtection="1">
      <alignment horizontal="center" vertical="center"/>
      <protection hidden="1"/>
    </xf>
    <xf numFmtId="0" fontId="57" fillId="10" borderId="5" xfId="5" applyFont="1" applyFill="1" applyBorder="1" applyAlignment="1" applyProtection="1">
      <alignment horizontal="center" vertical="center"/>
      <protection hidden="1"/>
    </xf>
    <xf numFmtId="0" fontId="57" fillId="10" borderId="8" xfId="5" applyFont="1" applyFill="1" applyBorder="1" applyAlignment="1" applyProtection="1">
      <alignment horizontal="center" vertical="center"/>
      <protection hidden="1"/>
    </xf>
    <xf numFmtId="0" fontId="57" fillId="10" borderId="9" xfId="5" applyFont="1" applyFill="1" applyBorder="1" applyAlignment="1" applyProtection="1">
      <alignment horizontal="center" vertical="center"/>
      <protection hidden="1"/>
    </xf>
    <xf numFmtId="0" fontId="57" fillId="10" borderId="10" xfId="5" applyFont="1" applyFill="1" applyBorder="1" applyAlignment="1" applyProtection="1">
      <alignment horizontal="center" vertical="center"/>
      <protection hidden="1"/>
    </xf>
    <xf numFmtId="0" fontId="53" fillId="9" borderId="8" xfId="5" applyFont="1" applyFill="1" applyBorder="1" applyAlignment="1" applyProtection="1">
      <alignment horizontal="left"/>
      <protection locked="0" hidden="1"/>
    </xf>
    <xf numFmtId="0" fontId="53" fillId="9" borderId="9" xfId="5" applyFont="1" applyFill="1" applyBorder="1" applyAlignment="1" applyProtection="1">
      <alignment horizontal="left"/>
      <protection locked="0" hidden="1"/>
    </xf>
    <xf numFmtId="0" fontId="53" fillId="9" borderId="9" xfId="5" applyFont="1" applyFill="1" applyBorder="1" applyAlignment="1" applyProtection="1">
      <alignment vertical="top" shrinkToFit="1"/>
      <protection locked="0" hidden="1"/>
    </xf>
    <xf numFmtId="0" fontId="53" fillId="0" borderId="9" xfId="5" applyFont="1" applyBorder="1" applyAlignment="1" applyProtection="1">
      <alignment vertical="top" shrinkToFit="1"/>
      <protection locked="0" hidden="1"/>
    </xf>
    <xf numFmtId="0" fontId="51" fillId="8" borderId="0" xfId="5" applyFill="1" applyProtection="1">
      <protection hidden="1"/>
    </xf>
    <xf numFmtId="0" fontId="0" fillId="13" borderId="2" xfId="0" applyFill="1" applyBorder="1" applyAlignment="1">
      <alignment horizontal="center" vertical="center"/>
    </xf>
    <xf numFmtId="0" fontId="4" fillId="12" borderId="2" xfId="0" applyFont="1" applyFill="1" applyBorder="1" applyAlignment="1">
      <alignment horizontal="center" vertical="center"/>
    </xf>
    <xf numFmtId="0" fontId="4" fillId="12" borderId="11" xfId="0" applyFont="1" applyFill="1" applyBorder="1" applyAlignment="1">
      <alignment horizontal="center" vertical="center"/>
    </xf>
    <xf numFmtId="0" fontId="4" fillId="12" borderId="12" xfId="0" applyFont="1" applyFill="1" applyBorder="1" applyAlignment="1">
      <alignment horizontal="center" vertical="center"/>
    </xf>
    <xf numFmtId="0" fontId="4" fillId="12" borderId="13" xfId="0" applyFont="1" applyFill="1" applyBorder="1" applyAlignment="1">
      <alignment horizontal="center" vertical="center"/>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0" xfId="0" applyFill="1" applyBorder="1" applyAlignment="1">
      <alignment horizontal="center" vertical="center"/>
    </xf>
    <xf numFmtId="0" fontId="0" fillId="5" borderId="9" xfId="0" applyFill="1" applyBorder="1" applyAlignment="1">
      <alignment horizontal="center" vertical="center"/>
    </xf>
    <xf numFmtId="0" fontId="66" fillId="14" borderId="3" xfId="0" applyFont="1" applyFill="1" applyBorder="1" applyAlignment="1">
      <alignment horizontal="center" vertical="center"/>
    </xf>
    <xf numFmtId="0" fontId="66" fillId="14" borderId="5" xfId="0" applyFont="1" applyFill="1" applyBorder="1" applyAlignment="1">
      <alignment horizontal="center" vertical="center"/>
    </xf>
    <xf numFmtId="0" fontId="50" fillId="5" borderId="12" xfId="0" applyFont="1" applyFill="1" applyBorder="1" applyAlignment="1">
      <alignment horizontal="center" vertical="center"/>
    </xf>
    <xf numFmtId="0" fontId="50" fillId="5" borderId="13" xfId="0" applyFont="1" applyFill="1" applyBorder="1" applyAlignment="1">
      <alignment horizontal="center" vertical="center"/>
    </xf>
    <xf numFmtId="0" fontId="66" fillId="14" borderId="8" xfId="0" applyFont="1" applyFill="1" applyBorder="1" applyAlignment="1">
      <alignment horizontal="center" vertical="center"/>
    </xf>
    <xf numFmtId="0" fontId="66" fillId="14" borderId="10" xfId="0" applyFont="1" applyFill="1" applyBorder="1" applyAlignment="1">
      <alignment horizontal="center" vertical="center"/>
    </xf>
    <xf numFmtId="0" fontId="66" fillId="14" borderId="31" xfId="0" applyFont="1" applyFill="1" applyBorder="1" applyAlignment="1">
      <alignment horizontal="center" vertical="center"/>
    </xf>
    <xf numFmtId="0" fontId="66" fillId="14" borderId="32" xfId="0" applyFont="1" applyFill="1" applyBorder="1" applyAlignment="1">
      <alignment horizontal="center" vertical="center"/>
    </xf>
    <xf numFmtId="0" fontId="0" fillId="5" borderId="7" xfId="0"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12" borderId="0" xfId="0" applyFill="1" applyAlignment="1">
      <alignment horizontal="center" vertical="center" wrapText="1"/>
    </xf>
    <xf numFmtId="0" fontId="0" fillId="12" borderId="0" xfId="0" applyFill="1" applyBorder="1" applyAlignment="1">
      <alignment horizontal="center" vertical="center" wrapText="1"/>
    </xf>
    <xf numFmtId="165" fontId="2" fillId="5" borderId="0" xfId="1" applyNumberFormat="1" applyFont="1" applyFill="1" applyBorder="1" applyAlignment="1">
      <alignment horizontal="center" vertical="center" wrapText="1"/>
    </xf>
    <xf numFmtId="1" fontId="67" fillId="11" borderId="0" xfId="8" applyNumberFormat="1" applyFont="1" applyBorder="1" applyAlignment="1">
      <alignment horizontal="center" vertical="center" wrapText="1"/>
    </xf>
    <xf numFmtId="0" fontId="0" fillId="0" borderId="0" xfId="0" applyBorder="1" applyAlignment="1">
      <alignment horizontal="center" vertical="center" wrapText="1"/>
    </xf>
    <xf numFmtId="165" fontId="68" fillId="7" borderId="0" xfId="1" applyNumberFormat="1" applyFont="1" applyFill="1" applyAlignment="1">
      <alignment horizontal="center" vertical="center" wrapText="1"/>
    </xf>
    <xf numFmtId="165" fontId="68" fillId="7" borderId="0" xfId="1" applyNumberFormat="1" applyFont="1" applyFill="1" applyBorder="1" applyAlignment="1">
      <alignment horizontal="center" vertical="center" wrapText="1"/>
    </xf>
    <xf numFmtId="0" fontId="26" fillId="0" borderId="0" xfId="0" applyFont="1" applyAlignment="1">
      <alignment horizontal="center" wrapText="1"/>
    </xf>
    <xf numFmtId="0" fontId="0" fillId="0" borderId="0" xfId="0" applyAlignment="1">
      <alignment horizontal="left"/>
    </xf>
    <xf numFmtId="0" fontId="19" fillId="0" borderId="0" xfId="0" applyFont="1" applyBorder="1" applyAlignment="1">
      <alignment horizontal="center"/>
    </xf>
    <xf numFmtId="0" fontId="50" fillId="0" borderId="0" xfId="0" applyFont="1" applyBorder="1" applyAlignment="1">
      <alignment horizontal="center" vertical="center"/>
    </xf>
    <xf numFmtId="0" fontId="0" fillId="0" borderId="0" xfId="0" applyBorder="1" applyAlignment="1">
      <alignment horizontal="left"/>
    </xf>
    <xf numFmtId="0" fontId="69" fillId="0" borderId="0" xfId="0" applyFont="1" applyBorder="1" applyAlignment="1">
      <alignment horizontal="center" vertical="center"/>
    </xf>
    <xf numFmtId="1" fontId="65" fillId="0" borderId="0" xfId="0" applyNumberFormat="1" applyFont="1" applyBorder="1" applyAlignment="1">
      <alignment horizontal="center" vertical="center"/>
    </xf>
    <xf numFmtId="0" fontId="26" fillId="3" borderId="2" xfId="0" applyFont="1" applyFill="1" applyBorder="1" applyAlignment="1">
      <alignment horizontal="center" vertical="center"/>
    </xf>
    <xf numFmtId="0" fontId="19" fillId="0" borderId="0" xfId="0" applyFont="1" applyAlignment="1">
      <alignment horizontal="left"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26" fillId="0" borderId="0" xfId="0" applyFont="1" applyAlignment="1">
      <alignment horizontal="center" vertical="center"/>
    </xf>
    <xf numFmtId="0" fontId="24" fillId="0" borderId="0" xfId="0" applyFont="1" applyAlignment="1">
      <alignment horizontal="center" vertical="center"/>
    </xf>
    <xf numFmtId="0" fontId="1" fillId="0" borderId="17" xfId="0" applyFont="1" applyBorder="1" applyAlignment="1">
      <alignment horizontal="center" wrapText="1"/>
    </xf>
    <xf numFmtId="0" fontId="0" fillId="0" borderId="0" xfId="0" applyAlignment="1">
      <alignment horizontal="center" wrapText="1"/>
    </xf>
    <xf numFmtId="0" fontId="0" fillId="0" borderId="18" xfId="0" applyBorder="1" applyAlignment="1">
      <alignment horizontal="center" wrapText="1"/>
    </xf>
    <xf numFmtId="0" fontId="0" fillId="0" borderId="0" xfId="0" applyAlignment="1">
      <alignment horizontal="center"/>
    </xf>
    <xf numFmtId="0" fontId="7" fillId="0" borderId="0" xfId="0" applyFont="1" applyAlignment="1">
      <alignment horizontal="center" vertical="top"/>
    </xf>
    <xf numFmtId="0" fontId="0" fillId="0" borderId="23" xfId="0"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2" xfId="0" applyBorder="1" applyAlignment="1">
      <alignment horizontal="center"/>
    </xf>
    <xf numFmtId="0" fontId="0" fillId="0" borderId="28" xfId="0" applyBorder="1" applyAlignment="1">
      <alignment horizontal="center"/>
    </xf>
    <xf numFmtId="0" fontId="7" fillId="0" borderId="20" xfId="0" applyFont="1" applyBorder="1" applyAlignment="1">
      <alignment horizontal="center"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8" fillId="0" borderId="17" xfId="0" applyFont="1" applyBorder="1" applyAlignment="1">
      <alignment horizontal="center" vertical="center" wrapText="1"/>
    </xf>
    <xf numFmtId="0" fontId="28" fillId="0" borderId="0" xfId="0" applyFont="1" applyAlignment="1">
      <alignment horizontal="center" vertical="center" wrapText="1"/>
    </xf>
    <xf numFmtId="0" fontId="37" fillId="0" borderId="0" xfId="0" applyFont="1" applyAlignment="1">
      <alignment horizontal="center" vertical="center" wrapText="1"/>
    </xf>
    <xf numFmtId="0" fontId="41" fillId="0" borderId="0" xfId="0" applyFont="1" applyAlignment="1">
      <alignment horizontal="center" vertical="center" wrapText="1"/>
    </xf>
    <xf numFmtId="0" fontId="35" fillId="0" borderId="0" xfId="0" applyFont="1" applyAlignment="1">
      <alignment horizontal="center" vertical="center" wrapText="1"/>
    </xf>
    <xf numFmtId="0" fontId="31" fillId="0" borderId="0" xfId="0" applyFont="1" applyAlignment="1">
      <alignment horizontal="center" vertical="center" wrapText="1"/>
    </xf>
    <xf numFmtId="0" fontId="36" fillId="0" borderId="17" xfId="0" applyFont="1" applyBorder="1" applyAlignment="1">
      <alignment horizontal="center" vertical="center" wrapText="1"/>
    </xf>
    <xf numFmtId="0" fontId="36" fillId="0" borderId="0" xfId="0" applyFont="1" applyAlignment="1">
      <alignment horizontal="center" vertical="center" wrapText="1"/>
    </xf>
    <xf numFmtId="0" fontId="32" fillId="0" borderId="17" xfId="0" applyFont="1" applyBorder="1" applyAlignment="1">
      <alignment horizontal="center" vertical="center" wrapText="1"/>
    </xf>
    <xf numFmtId="0" fontId="32" fillId="0" borderId="0" xfId="0" applyFont="1" applyAlignment="1">
      <alignment horizontal="center" vertical="center" wrapText="1"/>
    </xf>
    <xf numFmtId="0" fontId="39" fillId="0" borderId="17" xfId="0" applyFont="1" applyBorder="1" applyAlignment="1">
      <alignment horizontal="center" vertical="center" wrapText="1"/>
    </xf>
    <xf numFmtId="0" fontId="39" fillId="0" borderId="0" xfId="0" applyFont="1" applyAlignment="1">
      <alignment horizontal="center" vertical="center" wrapText="1"/>
    </xf>
    <xf numFmtId="0" fontId="13" fillId="0" borderId="17" xfId="0" applyFont="1" applyBorder="1" applyAlignment="1">
      <alignment horizontal="center" vertical="center" wrapText="1"/>
    </xf>
    <xf numFmtId="0" fontId="13" fillId="0" borderId="0" xfId="0" applyFont="1" applyAlignment="1">
      <alignment horizontal="center" vertical="center" wrapText="1"/>
    </xf>
    <xf numFmtId="0" fontId="38" fillId="0" borderId="17" xfId="0" applyFont="1" applyBorder="1" applyAlignment="1">
      <alignment horizontal="center" vertical="center" wrapText="1"/>
    </xf>
    <xf numFmtId="0" fontId="38" fillId="0" borderId="0" xfId="0" applyFont="1" applyAlignment="1">
      <alignment horizontal="center" vertical="center" wrapText="1"/>
    </xf>
    <xf numFmtId="0" fontId="37" fillId="0" borderId="0" xfId="0" applyFont="1" applyAlignment="1">
      <alignment horizontal="center" wrapText="1"/>
    </xf>
    <xf numFmtId="0" fontId="17" fillId="0" borderId="17" xfId="0" applyFont="1" applyBorder="1" applyAlignment="1">
      <alignment horizontal="center" vertical="center" wrapText="1"/>
    </xf>
    <xf numFmtId="0" fontId="17" fillId="0" borderId="0" xfId="0" applyFont="1" applyAlignment="1">
      <alignment horizontal="center" vertical="center" wrapText="1"/>
    </xf>
    <xf numFmtId="0" fontId="23" fillId="0" borderId="17" xfId="0" applyFont="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wrapText="1"/>
    </xf>
    <xf numFmtId="0" fontId="55" fillId="0" borderId="0" xfId="0" applyFont="1" applyAlignment="1">
      <alignment horizontal="center" wrapText="1"/>
    </xf>
    <xf numFmtId="0" fontId="35" fillId="0" borderId="0" xfId="0" applyFont="1" applyAlignment="1">
      <alignment horizontal="center" wrapText="1"/>
    </xf>
    <xf numFmtId="0" fontId="18" fillId="0" borderId="0" xfId="0" applyFont="1" applyAlignment="1">
      <alignment horizontal="center" vertical="center" wrapText="1"/>
    </xf>
    <xf numFmtId="0" fontId="10" fillId="0" borderId="0" xfId="0" applyFont="1" applyAlignment="1">
      <alignment horizontal="center" vertical="center"/>
    </xf>
    <xf numFmtId="0" fontId="27"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vertical="center"/>
    </xf>
    <xf numFmtId="0" fontId="22" fillId="0" borderId="0" xfId="0" applyFont="1" applyAlignment="1">
      <alignment horizontal="center" vertical="center"/>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0" xfId="0" applyFont="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13" fillId="6" borderId="3"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6" borderId="7"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48" fillId="0" borderId="0" xfId="0" applyFont="1" applyAlignment="1">
      <alignment horizontal="center" vertical="center"/>
    </xf>
    <xf numFmtId="0" fontId="70" fillId="0" borderId="0" xfId="0" applyFont="1"/>
    <xf numFmtId="0" fontId="4" fillId="3" borderId="11"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0" fontId="71" fillId="0" borderId="0" xfId="0" applyFont="1" applyAlignment="1">
      <alignment horizontal="left" vertical="center"/>
    </xf>
    <xf numFmtId="0" fontId="72" fillId="0" borderId="0" xfId="0" applyFont="1" applyAlignment="1">
      <alignment horizontal="center" vertical="center"/>
    </xf>
    <xf numFmtId="0" fontId="73" fillId="0" borderId="0" xfId="0" applyFont="1"/>
    <xf numFmtId="0" fontId="0" fillId="0" borderId="0" xfId="0" applyAlignment="1" applyProtection="1">
      <alignment horizontal="center"/>
      <protection locked="0"/>
    </xf>
    <xf numFmtId="0" fontId="16" fillId="0" borderId="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49" fillId="0" borderId="3" xfId="0"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5" xfId="0" applyFont="1" applyBorder="1" applyAlignment="1" applyProtection="1">
      <alignment horizontal="center" vertical="center" wrapText="1"/>
      <protection locked="0"/>
    </xf>
    <xf numFmtId="0" fontId="49" fillId="0" borderId="8" xfId="0" applyFont="1" applyBorder="1" applyAlignment="1" applyProtection="1">
      <alignment horizontal="center" vertical="center" wrapText="1"/>
      <protection locked="0"/>
    </xf>
    <xf numFmtId="0" fontId="49" fillId="0" borderId="9" xfId="0" applyFont="1" applyBorder="1" applyAlignment="1" applyProtection="1">
      <alignment horizontal="center" vertical="center" wrapText="1"/>
      <protection locked="0"/>
    </xf>
    <xf numFmtId="0" fontId="49" fillId="0" borderId="10"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protection locked="0"/>
    </xf>
    <xf numFmtId="0" fontId="21" fillId="0" borderId="4"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9"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cellXfs>
  <cellStyles count="9">
    <cellStyle name="Accent4" xfId="8" builtinId="41"/>
    <cellStyle name="Comma" xfId="1" builtinId="3"/>
    <cellStyle name="Hyperlink" xfId="4" builtinId="8"/>
    <cellStyle name="Hyperlink 2" xfId="6" xr:uid="{A828AA46-55D7-46AE-A204-A46A7F9482B4}"/>
    <cellStyle name="Normal" xfId="0" builtinId="0"/>
    <cellStyle name="Normal 2" xfId="5" xr:uid="{321428ED-158B-4C29-B265-29B30EE22055}"/>
    <cellStyle name="Normal 3" xfId="7" xr:uid="{9FC48BDE-6160-43F8-A964-BA4F105F72CB}"/>
    <cellStyle name="Percent" xfId="3" builtinId="5"/>
    <cellStyle name="Style 1" xfId="2" xr:uid="{37BE77D5-534C-486E-A76F-1DEC14EC667D}"/>
  </cellStyles>
  <dxfs count="0"/>
  <tableStyles count="0" defaultTableStyle="TableStyleMedium2" defaultPivotStyle="PivotStyleLight16"/>
  <colors>
    <mruColors>
      <color rgb="FFCCFF66"/>
      <color rgb="FF6600FF"/>
      <color rgb="FF990099"/>
      <color rgb="FFFF0000"/>
      <color rgb="FFCC6600"/>
      <color rgb="FF5F5F5F"/>
      <color rgb="FFFF9933"/>
      <color rgb="FF00FA71"/>
      <color rgb="FF66FF33"/>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9999FF"/>
            </a:solidFill>
            <a:ln w="12700">
              <a:solidFill>
                <a:srgbClr val="000000"/>
              </a:solidFill>
              <a:prstDash val="solid"/>
            </a:ln>
          </c:spPr>
          <c:explosion val="10"/>
          <c:dLbls>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63F-48E6-AA46-427003A6BB48}"/>
                </c:ext>
              </c:extLst>
            </c:dLbl>
            <c:dLbl>
              <c:idx val="4"/>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3F-48E6-AA46-427003A6BB48}"/>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63F-48E6-AA46-427003A6BB48}"/>
                </c:ext>
              </c:extLst>
            </c:dLbl>
            <c:numFmt formatCode="0%" sourceLinked="0"/>
            <c:spPr>
              <a:noFill/>
              <a:ln w="25400">
                <a:noFill/>
              </a:ln>
            </c:spPr>
            <c:txPr>
              <a:bodyPr/>
              <a:lstStyle/>
              <a:p>
                <a:pPr>
                  <a:defRPr sz="1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3-F63F-48E6-AA46-427003A6BB4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9525">
      <a:noFill/>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4.png"/><Relationship Id="rId11" Type="http://schemas.openxmlformats.org/officeDocument/2006/relationships/image" Target="../media/image14.jpeg"/><Relationship Id="rId5" Type="http://schemas.openxmlformats.org/officeDocument/2006/relationships/image" Target="../media/image9.jpeg"/><Relationship Id="rId10" Type="http://schemas.openxmlformats.org/officeDocument/2006/relationships/image" Target="../media/image13.jpeg"/><Relationship Id="rId4" Type="http://schemas.openxmlformats.org/officeDocument/2006/relationships/image" Target="../media/image8.png"/><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7.png"/><Relationship Id="rId6" Type="http://schemas.microsoft.com/office/2007/relationships/hdphoto" Target="../media/hdphoto1.wdp"/><Relationship Id="rId5" Type="http://schemas.openxmlformats.org/officeDocument/2006/relationships/image" Target="../media/image1.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0</xdr:row>
      <xdr:rowOff>0</xdr:rowOff>
    </xdr:to>
    <xdr:sp macro="" textlink="">
      <xdr:nvSpPr>
        <xdr:cNvPr id="2" name="Line 1">
          <a:extLst>
            <a:ext uri="{FF2B5EF4-FFF2-40B4-BE49-F238E27FC236}">
              <a16:creationId xmlns:a16="http://schemas.microsoft.com/office/drawing/2014/main" id="{5E240444-12AD-4F52-A95B-79F1D8C46F57}"/>
            </a:ext>
          </a:extLst>
        </xdr:cNvPr>
        <xdr:cNvSpPr>
          <a:spLocks noChangeShapeType="1"/>
        </xdr:cNvSpPr>
      </xdr:nvSpPr>
      <xdr:spPr bwMode="auto">
        <a:xfrm>
          <a:off x="0" y="0"/>
          <a:ext cx="962025"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15</xdr:col>
      <xdr:colOff>180975</xdr:colOff>
      <xdr:row>0</xdr:row>
      <xdr:rowOff>0</xdr:rowOff>
    </xdr:to>
    <xdr:sp macro="" textlink="">
      <xdr:nvSpPr>
        <xdr:cNvPr id="3" name="Line 3">
          <a:extLst>
            <a:ext uri="{FF2B5EF4-FFF2-40B4-BE49-F238E27FC236}">
              <a16:creationId xmlns:a16="http://schemas.microsoft.com/office/drawing/2014/main" id="{FE809994-C26D-4F46-B13D-D19C0EBA29B8}"/>
            </a:ext>
          </a:extLst>
        </xdr:cNvPr>
        <xdr:cNvSpPr>
          <a:spLocks noChangeShapeType="1"/>
        </xdr:cNvSpPr>
      </xdr:nvSpPr>
      <xdr:spPr bwMode="auto">
        <a:xfrm>
          <a:off x="2095500" y="0"/>
          <a:ext cx="942975"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16</xdr:col>
      <xdr:colOff>0</xdr:colOff>
      <xdr:row>0</xdr:row>
      <xdr:rowOff>0</xdr:rowOff>
    </xdr:to>
    <xdr:sp macro="" textlink="">
      <xdr:nvSpPr>
        <xdr:cNvPr id="4" name="Line 4">
          <a:extLst>
            <a:ext uri="{FF2B5EF4-FFF2-40B4-BE49-F238E27FC236}">
              <a16:creationId xmlns:a16="http://schemas.microsoft.com/office/drawing/2014/main" id="{58C5CC05-3CE4-411D-B114-E0B90427242C}"/>
            </a:ext>
          </a:extLst>
        </xdr:cNvPr>
        <xdr:cNvSpPr>
          <a:spLocks noChangeShapeType="1"/>
        </xdr:cNvSpPr>
      </xdr:nvSpPr>
      <xdr:spPr bwMode="auto">
        <a:xfrm flipH="1">
          <a:off x="2095500" y="0"/>
          <a:ext cx="95250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27</xdr:col>
      <xdr:colOff>9525</xdr:colOff>
      <xdr:row>0</xdr:row>
      <xdr:rowOff>0</xdr:rowOff>
    </xdr:to>
    <xdr:sp macro="" textlink="">
      <xdr:nvSpPr>
        <xdr:cNvPr id="5" name="Line 5">
          <a:extLst>
            <a:ext uri="{FF2B5EF4-FFF2-40B4-BE49-F238E27FC236}">
              <a16:creationId xmlns:a16="http://schemas.microsoft.com/office/drawing/2014/main" id="{870D04C4-17FC-425A-AAD0-A525ADAC1BA3}"/>
            </a:ext>
          </a:extLst>
        </xdr:cNvPr>
        <xdr:cNvSpPr>
          <a:spLocks noChangeShapeType="1"/>
        </xdr:cNvSpPr>
      </xdr:nvSpPr>
      <xdr:spPr bwMode="auto">
        <a:xfrm>
          <a:off x="4191000" y="0"/>
          <a:ext cx="962025" cy="0"/>
        </a:xfrm>
        <a:prstGeom prst="line">
          <a:avLst/>
        </a:prstGeom>
        <a:noFill/>
        <a:ln w="9525">
          <a:solidFill>
            <a:srgbClr val="000000"/>
          </a:solidFill>
          <a:round/>
          <a:headEnd/>
          <a:tailEnd/>
        </a:ln>
      </xdr:spPr>
    </xdr:sp>
    <xdr:clientData/>
  </xdr:twoCellAnchor>
  <xdr:twoCellAnchor>
    <xdr:from>
      <xdr:col>22</xdr:col>
      <xdr:colOff>9525</xdr:colOff>
      <xdr:row>0</xdr:row>
      <xdr:rowOff>0</xdr:rowOff>
    </xdr:from>
    <xdr:to>
      <xdr:col>27</xdr:col>
      <xdr:colOff>9525</xdr:colOff>
      <xdr:row>0</xdr:row>
      <xdr:rowOff>0</xdr:rowOff>
    </xdr:to>
    <xdr:sp macro="" textlink="">
      <xdr:nvSpPr>
        <xdr:cNvPr id="6" name="Line 6">
          <a:extLst>
            <a:ext uri="{FF2B5EF4-FFF2-40B4-BE49-F238E27FC236}">
              <a16:creationId xmlns:a16="http://schemas.microsoft.com/office/drawing/2014/main" id="{5B22C6F0-ECD5-4845-8D97-0517EE2DD3B1}"/>
            </a:ext>
          </a:extLst>
        </xdr:cNvPr>
        <xdr:cNvSpPr>
          <a:spLocks noChangeShapeType="1"/>
        </xdr:cNvSpPr>
      </xdr:nvSpPr>
      <xdr:spPr bwMode="auto">
        <a:xfrm flipH="1">
          <a:off x="4200525" y="0"/>
          <a:ext cx="952500" cy="0"/>
        </a:xfrm>
        <a:prstGeom prst="line">
          <a:avLst/>
        </a:prstGeom>
        <a:noFill/>
        <a:ln w="9525">
          <a:solidFill>
            <a:srgbClr val="000000"/>
          </a:solidFill>
          <a:round/>
          <a:headEnd/>
          <a:tailEnd/>
        </a:ln>
      </xdr:spPr>
    </xdr:sp>
    <xdr:clientData/>
  </xdr:twoCellAnchor>
  <xdr:twoCellAnchor>
    <xdr:from>
      <xdr:col>24</xdr:col>
      <xdr:colOff>19050</xdr:colOff>
      <xdr:row>0</xdr:row>
      <xdr:rowOff>0</xdr:rowOff>
    </xdr:from>
    <xdr:to>
      <xdr:col>44</xdr:col>
      <xdr:colOff>161925</xdr:colOff>
      <xdr:row>0</xdr:row>
      <xdr:rowOff>0</xdr:rowOff>
    </xdr:to>
    <xdr:graphicFrame macro="">
      <xdr:nvGraphicFramePr>
        <xdr:cNvPr id="7" name="Chart 12">
          <a:extLst>
            <a:ext uri="{FF2B5EF4-FFF2-40B4-BE49-F238E27FC236}">
              <a16:creationId xmlns:a16="http://schemas.microsoft.com/office/drawing/2014/main" id="{E4488F5C-AF33-41D5-96F0-EDAD82CFC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113401</xdr:colOff>
      <xdr:row>7</xdr:row>
      <xdr:rowOff>76200</xdr:rowOff>
    </xdr:from>
    <xdr:to>
      <xdr:col>23</xdr:col>
      <xdr:colOff>47745</xdr:colOff>
      <xdr:row>10</xdr:row>
      <xdr:rowOff>114300</xdr:rowOff>
    </xdr:to>
    <xdr:sp macro="" textlink="">
      <xdr:nvSpPr>
        <xdr:cNvPr id="8" name="AutoShape 34">
          <a:extLst>
            <a:ext uri="{FF2B5EF4-FFF2-40B4-BE49-F238E27FC236}">
              <a16:creationId xmlns:a16="http://schemas.microsoft.com/office/drawing/2014/main" id="{0EAE17AE-C091-4167-8D19-1368AA83A1A2}"/>
            </a:ext>
          </a:extLst>
        </xdr:cNvPr>
        <xdr:cNvSpPr>
          <a:spLocks noChangeArrowheads="1"/>
        </xdr:cNvSpPr>
      </xdr:nvSpPr>
      <xdr:spPr bwMode="auto">
        <a:xfrm rot="16200000">
          <a:off x="3905813" y="1267268"/>
          <a:ext cx="541020" cy="505844"/>
        </a:xfrm>
        <a:prstGeom prst="curvedRightArrow">
          <a:avLst>
            <a:gd name="adj1" fmla="val 20000"/>
            <a:gd name="adj2" fmla="val 40000"/>
            <a:gd name="adj3" fmla="val 33885"/>
          </a:avLst>
        </a:prstGeom>
        <a:solidFill>
          <a:srgbClr val="FFFFFF"/>
        </a:solidFill>
        <a:ln w="9525">
          <a:solidFill>
            <a:srgbClr val="000000"/>
          </a:solidFill>
          <a:miter lim="800000"/>
          <a:headEnd/>
          <a:tailEnd/>
        </a:ln>
      </xdr:spPr>
      <xdr:txBody>
        <a:bodyPr vertOverflow="clip" wrap="square" lIns="18288" tIns="18288" rIns="18288" bIns="0" anchor="t" upright="1"/>
        <a:lstStyle/>
        <a:p>
          <a:pPr algn="ctr" rtl="1">
            <a:defRPr sz="1000"/>
          </a:pPr>
          <a:endParaRPr lang="de-DE" sz="200" b="0" i="0" strike="noStrike">
            <a:solidFill>
              <a:srgbClr val="000000"/>
            </a:solidFill>
            <a:latin typeface="Arial"/>
            <a:cs typeface="Arial"/>
          </a:endParaRPr>
        </a:p>
        <a:p>
          <a:pPr algn="ctr" rtl="1">
            <a:defRPr sz="1000"/>
          </a:pPr>
          <a:r>
            <a:rPr lang="de-DE" sz="200" b="0" i="0" strike="noStrike">
              <a:solidFill>
                <a:srgbClr val="000000"/>
              </a:solidFill>
              <a:latin typeface="Arial"/>
              <a:cs typeface="Arial"/>
            </a:rPr>
            <a:t>      </a:t>
          </a:r>
          <a:r>
            <a:rPr lang="de-DE" sz="800" b="0" i="0" strike="noStrike">
              <a:solidFill>
                <a:srgbClr val="0000FF"/>
              </a:solidFill>
              <a:latin typeface="Arial"/>
              <a:cs typeface="Arial"/>
            </a:rPr>
            <a:t>PULL</a:t>
          </a:r>
        </a:p>
      </xdr:txBody>
    </xdr:sp>
    <xdr:clientData/>
  </xdr:twoCellAnchor>
  <xdr:twoCellAnchor>
    <xdr:from>
      <xdr:col>28</xdr:col>
      <xdr:colOff>122926</xdr:colOff>
      <xdr:row>10</xdr:row>
      <xdr:rowOff>9525</xdr:rowOff>
    </xdr:from>
    <xdr:to>
      <xdr:col>31</xdr:col>
      <xdr:colOff>113401</xdr:colOff>
      <xdr:row>11</xdr:row>
      <xdr:rowOff>123022</xdr:rowOff>
    </xdr:to>
    <xdr:sp macro="" textlink="">
      <xdr:nvSpPr>
        <xdr:cNvPr id="9" name="AutoShape 35">
          <a:extLst>
            <a:ext uri="{FF2B5EF4-FFF2-40B4-BE49-F238E27FC236}">
              <a16:creationId xmlns:a16="http://schemas.microsoft.com/office/drawing/2014/main" id="{D9954939-3BB0-4A38-AA4C-7CB693B81BCB}"/>
            </a:ext>
          </a:extLst>
        </xdr:cNvPr>
        <xdr:cNvSpPr>
          <a:spLocks noChangeArrowheads="1"/>
        </xdr:cNvSpPr>
      </xdr:nvSpPr>
      <xdr:spPr bwMode="auto">
        <a:xfrm>
          <a:off x="5456926" y="1685925"/>
          <a:ext cx="561975" cy="281137"/>
        </a:xfrm>
        <a:prstGeom prst="rightArrow">
          <a:avLst>
            <a:gd name="adj1" fmla="val 50000"/>
            <a:gd name="adj2" fmla="val 50862"/>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de-DE" sz="800" b="0" i="0" strike="noStrike">
              <a:solidFill>
                <a:srgbClr val="0000FF"/>
              </a:solidFill>
              <a:latin typeface="Arial"/>
              <a:cs typeface="Arial"/>
            </a:rPr>
            <a:t>FLOW</a:t>
          </a:r>
        </a:p>
      </xdr:txBody>
    </xdr:sp>
    <xdr:clientData/>
  </xdr:twoCellAnchor>
  <xdr:twoCellAnchor>
    <xdr:from>
      <xdr:col>18</xdr:col>
      <xdr:colOff>140970</xdr:colOff>
      <xdr:row>4</xdr:row>
      <xdr:rowOff>26670</xdr:rowOff>
    </xdr:from>
    <xdr:to>
      <xdr:col>22</xdr:col>
      <xdr:colOff>64770</xdr:colOff>
      <xdr:row>6</xdr:row>
      <xdr:rowOff>91440</xdr:rowOff>
    </xdr:to>
    <xdr:grpSp>
      <xdr:nvGrpSpPr>
        <xdr:cNvPr id="10" name="Group 45">
          <a:extLst>
            <a:ext uri="{FF2B5EF4-FFF2-40B4-BE49-F238E27FC236}">
              <a16:creationId xmlns:a16="http://schemas.microsoft.com/office/drawing/2014/main" id="{724DCF71-AB8F-4D17-818B-CA6B854991A5}"/>
            </a:ext>
          </a:extLst>
        </xdr:cNvPr>
        <xdr:cNvGrpSpPr>
          <a:grpSpLocks/>
        </xdr:cNvGrpSpPr>
      </xdr:nvGrpSpPr>
      <xdr:grpSpPr bwMode="auto">
        <a:xfrm>
          <a:off x="3569970" y="683895"/>
          <a:ext cx="685800" cy="388620"/>
          <a:chOff x="1480" y="340"/>
          <a:chExt cx="72" cy="41"/>
        </a:xfrm>
      </xdr:grpSpPr>
      <xdr:sp macro="" textlink="">
        <xdr:nvSpPr>
          <xdr:cNvPr id="11" name="Line 46">
            <a:extLst>
              <a:ext uri="{FF2B5EF4-FFF2-40B4-BE49-F238E27FC236}">
                <a16:creationId xmlns:a16="http://schemas.microsoft.com/office/drawing/2014/main" id="{3A7CE1A4-CBBF-C3EE-C4A0-A70986C3CEE3}"/>
              </a:ext>
            </a:extLst>
          </xdr:cNvPr>
          <xdr:cNvSpPr>
            <a:spLocks noChangeShapeType="1"/>
          </xdr:cNvSpPr>
        </xdr:nvSpPr>
        <xdr:spPr bwMode="auto">
          <a:xfrm flipV="1">
            <a:off x="1484" y="340"/>
            <a:ext cx="21" cy="35"/>
          </a:xfrm>
          <a:prstGeom prst="line">
            <a:avLst/>
          </a:prstGeom>
          <a:noFill/>
          <a:ln w="9525">
            <a:solidFill>
              <a:srgbClr val="000000"/>
            </a:solidFill>
            <a:round/>
            <a:headEnd/>
            <a:tailEnd type="triangle" w="med" len="med"/>
          </a:ln>
        </xdr:spPr>
      </xdr:sp>
      <xdr:sp macro="" textlink="">
        <xdr:nvSpPr>
          <xdr:cNvPr id="12" name="AutoShape 47">
            <a:extLst>
              <a:ext uri="{FF2B5EF4-FFF2-40B4-BE49-F238E27FC236}">
                <a16:creationId xmlns:a16="http://schemas.microsoft.com/office/drawing/2014/main" id="{60A0FA99-1E6B-1970-6FF4-8B95C03B6499}"/>
              </a:ext>
            </a:extLst>
          </xdr:cNvPr>
          <xdr:cNvSpPr>
            <a:spLocks noChangeArrowheads="1"/>
          </xdr:cNvSpPr>
        </xdr:nvSpPr>
        <xdr:spPr bwMode="auto">
          <a:xfrm rot="10800000">
            <a:off x="1480" y="351"/>
            <a:ext cx="34" cy="28"/>
          </a:xfrm>
          <a:prstGeom prst="triangle">
            <a:avLst>
              <a:gd name="adj" fmla="val 50000"/>
            </a:avLst>
          </a:prstGeom>
          <a:solidFill>
            <a:srgbClr val="FFFFFF"/>
          </a:solidFill>
          <a:ln w="9525">
            <a:solidFill>
              <a:srgbClr val="000000"/>
            </a:solidFill>
            <a:miter lim="800000"/>
            <a:headEnd/>
            <a:tailEnd/>
          </a:ln>
        </xdr:spPr>
      </xdr:sp>
      <xdr:sp macro="" textlink="">
        <xdr:nvSpPr>
          <xdr:cNvPr id="13" name="Text Box 48">
            <a:extLst>
              <a:ext uri="{FF2B5EF4-FFF2-40B4-BE49-F238E27FC236}">
                <a16:creationId xmlns:a16="http://schemas.microsoft.com/office/drawing/2014/main" id="{C221A4D7-356B-25C5-6E63-CEF1F9C3F972}"/>
              </a:ext>
            </a:extLst>
          </xdr:cNvPr>
          <xdr:cNvSpPr txBox="1">
            <a:spLocks noChangeArrowheads="1"/>
          </xdr:cNvSpPr>
        </xdr:nvSpPr>
        <xdr:spPr bwMode="auto">
          <a:xfrm>
            <a:off x="1482" y="352"/>
            <a:ext cx="30" cy="20"/>
          </a:xfrm>
          <a:prstGeom prst="rect">
            <a:avLst/>
          </a:prstGeom>
          <a:solidFill>
            <a:srgbClr val="FFFFFF">
              <a:alpha val="0"/>
            </a:srgbClr>
          </a:solidFill>
          <a:ln w="9525">
            <a:noFill/>
            <a:miter lim="800000"/>
            <a:headEnd/>
            <a:tailEnd/>
          </a:ln>
        </xdr:spPr>
        <xdr:txBody>
          <a:bodyPr vertOverflow="clip" wrap="square" lIns="27432" tIns="22860" rIns="27432" bIns="0" anchor="t" upright="1"/>
          <a:lstStyle/>
          <a:p>
            <a:pPr algn="ctr" rtl="1">
              <a:defRPr sz="1000"/>
            </a:pPr>
            <a:r>
              <a:rPr lang="de-DE" sz="1000" b="1" i="0" strike="noStrike">
                <a:solidFill>
                  <a:srgbClr val="000000"/>
                </a:solidFill>
                <a:latin typeface="Arial"/>
                <a:cs typeface="Arial"/>
              </a:rPr>
              <a:t>S</a:t>
            </a:r>
          </a:p>
        </xdr:txBody>
      </xdr:sp>
      <xdr:sp macro="" textlink="">
        <xdr:nvSpPr>
          <xdr:cNvPr id="14" name="Text Box 49">
            <a:extLst>
              <a:ext uri="{FF2B5EF4-FFF2-40B4-BE49-F238E27FC236}">
                <a16:creationId xmlns:a16="http://schemas.microsoft.com/office/drawing/2014/main" id="{43A96EE1-BA6D-08D3-E66C-2797B44FC88C}"/>
              </a:ext>
            </a:extLst>
          </xdr:cNvPr>
          <xdr:cNvSpPr txBox="1">
            <a:spLocks noChangeArrowheads="1"/>
          </xdr:cNvSpPr>
        </xdr:nvSpPr>
        <xdr:spPr bwMode="auto">
          <a:xfrm>
            <a:off x="1487" y="354"/>
            <a:ext cx="65" cy="27"/>
          </a:xfrm>
          <a:prstGeom prst="rect">
            <a:avLst/>
          </a:prstGeom>
          <a:solidFill>
            <a:srgbClr val="FFFFFF">
              <a:alpha val="0"/>
            </a:srgbClr>
          </a:solidFill>
          <a:ln w="9525">
            <a:noFill/>
            <a:miter lim="800000"/>
            <a:headEnd/>
            <a:tailEnd/>
          </a:ln>
        </xdr:spPr>
      </xdr:sp>
    </xdr:grpSp>
    <xdr:clientData/>
  </xdr:twoCellAnchor>
  <xdr:twoCellAnchor>
    <xdr:from>
      <xdr:col>23</xdr:col>
      <xdr:colOff>64770</xdr:colOff>
      <xdr:row>8</xdr:row>
      <xdr:rowOff>140970</xdr:rowOff>
    </xdr:from>
    <xdr:to>
      <xdr:col>28</xdr:col>
      <xdr:colOff>64770</xdr:colOff>
      <xdr:row>12</xdr:row>
      <xdr:rowOff>140970</xdr:rowOff>
    </xdr:to>
    <xdr:grpSp>
      <xdr:nvGrpSpPr>
        <xdr:cNvPr id="15" name="Group 50">
          <a:extLst>
            <a:ext uri="{FF2B5EF4-FFF2-40B4-BE49-F238E27FC236}">
              <a16:creationId xmlns:a16="http://schemas.microsoft.com/office/drawing/2014/main" id="{56C99EFB-C446-4048-BFA2-F05BE24D726A}"/>
            </a:ext>
          </a:extLst>
        </xdr:cNvPr>
        <xdr:cNvGrpSpPr>
          <a:grpSpLocks/>
        </xdr:cNvGrpSpPr>
      </xdr:nvGrpSpPr>
      <xdr:grpSpPr bwMode="auto">
        <a:xfrm>
          <a:off x="4446270" y="1445895"/>
          <a:ext cx="952500" cy="647700"/>
          <a:chOff x="1053" y="36"/>
          <a:chExt cx="100" cy="68"/>
        </a:xfrm>
      </xdr:grpSpPr>
      <xdr:sp macro="" textlink="">
        <xdr:nvSpPr>
          <xdr:cNvPr id="16" name="Rectangle 51">
            <a:extLst>
              <a:ext uri="{FF2B5EF4-FFF2-40B4-BE49-F238E27FC236}">
                <a16:creationId xmlns:a16="http://schemas.microsoft.com/office/drawing/2014/main" id="{4416F014-3FF7-BA10-E8CB-A83F798FE242}"/>
              </a:ext>
            </a:extLst>
          </xdr:cNvPr>
          <xdr:cNvSpPr>
            <a:spLocks noChangeArrowheads="1"/>
          </xdr:cNvSpPr>
        </xdr:nvSpPr>
        <xdr:spPr bwMode="auto">
          <a:xfrm>
            <a:off x="1053" y="56"/>
            <a:ext cx="100" cy="4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S/U = SetupTime</a:t>
            </a:r>
          </a:p>
          <a:p>
            <a:pPr algn="l" rtl="1">
              <a:defRPr sz="1000"/>
            </a:pPr>
            <a:r>
              <a:rPr lang="de-DE" sz="800" b="0" i="0" strike="noStrike">
                <a:solidFill>
                  <a:srgbClr val="0000FF"/>
                </a:solidFill>
                <a:latin typeface="Arial"/>
                <a:cs typeface="Arial"/>
              </a:rPr>
              <a:t>C/T = CycleTime5</a:t>
            </a:r>
          </a:p>
          <a:p>
            <a:pPr algn="l" rtl="1">
              <a:defRPr sz="1000"/>
            </a:pPr>
            <a:r>
              <a:rPr lang="de-DE" sz="800" b="0" i="0" strike="noStrike">
                <a:solidFill>
                  <a:srgbClr val="0000FF"/>
                </a:solidFill>
                <a:latin typeface="Arial"/>
                <a:cs typeface="Arial"/>
              </a:rPr>
              <a:t>U/T = Uptime</a:t>
            </a:r>
          </a:p>
          <a:p>
            <a:pPr algn="l" rtl="1">
              <a:defRPr sz="1000"/>
            </a:pPr>
            <a:endParaRPr lang="de-DE" sz="800" b="0" i="0" strike="noStrike">
              <a:solidFill>
                <a:srgbClr val="0000FF"/>
              </a:solidFill>
              <a:latin typeface="Arial"/>
              <a:cs typeface="Arial"/>
            </a:endParaRPr>
          </a:p>
          <a:p>
            <a:pPr algn="l" rtl="1">
              <a:defRPr sz="1000"/>
            </a:pPr>
            <a:endParaRPr lang="de-DE" sz="800" b="0" i="0" strike="noStrike">
              <a:solidFill>
                <a:srgbClr val="0000FF"/>
              </a:solidFill>
              <a:latin typeface="Arial"/>
              <a:cs typeface="Arial"/>
            </a:endParaRPr>
          </a:p>
        </xdr:txBody>
      </xdr:sp>
      <xdr:sp macro="" textlink="">
        <xdr:nvSpPr>
          <xdr:cNvPr id="17" name="Text Box 52">
            <a:extLst>
              <a:ext uri="{FF2B5EF4-FFF2-40B4-BE49-F238E27FC236}">
                <a16:creationId xmlns:a16="http://schemas.microsoft.com/office/drawing/2014/main" id="{3CFDA2A7-2AC5-1EF6-57A9-66CC215E0404}"/>
              </a:ext>
            </a:extLst>
          </xdr:cNvPr>
          <xdr:cNvSpPr txBox="1">
            <a:spLocks noChangeArrowheads="1"/>
          </xdr:cNvSpPr>
        </xdr:nvSpPr>
        <xdr:spPr bwMode="auto">
          <a:xfrm>
            <a:off x="1053" y="36"/>
            <a:ext cx="100" cy="2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FF"/>
                </a:solidFill>
                <a:latin typeface="Arial"/>
                <a:cs typeface="Arial"/>
              </a:rPr>
              <a:t>Process-A</a:t>
            </a:r>
          </a:p>
        </xdr:txBody>
      </xdr:sp>
    </xdr:grpSp>
    <xdr:clientData/>
  </xdr:twoCellAnchor>
  <xdr:twoCellAnchor>
    <xdr:from>
      <xdr:col>23</xdr:col>
      <xdr:colOff>0</xdr:colOff>
      <xdr:row>5</xdr:row>
      <xdr:rowOff>129540</xdr:rowOff>
    </xdr:from>
    <xdr:to>
      <xdr:col>25</xdr:col>
      <xdr:colOff>114300</xdr:colOff>
      <xdr:row>8</xdr:row>
      <xdr:rowOff>26670</xdr:rowOff>
    </xdr:to>
    <xdr:grpSp>
      <xdr:nvGrpSpPr>
        <xdr:cNvPr id="18" name="Group 53">
          <a:extLst>
            <a:ext uri="{FF2B5EF4-FFF2-40B4-BE49-F238E27FC236}">
              <a16:creationId xmlns:a16="http://schemas.microsoft.com/office/drawing/2014/main" id="{F9972AE4-72FC-4F2C-BDA2-B3070D871180}"/>
            </a:ext>
          </a:extLst>
        </xdr:cNvPr>
        <xdr:cNvGrpSpPr>
          <a:grpSpLocks/>
        </xdr:cNvGrpSpPr>
      </xdr:nvGrpSpPr>
      <xdr:grpSpPr bwMode="auto">
        <a:xfrm>
          <a:off x="4381500" y="948690"/>
          <a:ext cx="495300" cy="382905"/>
          <a:chOff x="1449" y="339"/>
          <a:chExt cx="52" cy="40"/>
        </a:xfrm>
      </xdr:grpSpPr>
      <xdr:sp macro="" textlink="">
        <xdr:nvSpPr>
          <xdr:cNvPr id="19" name="Text Box 54">
            <a:extLst>
              <a:ext uri="{FF2B5EF4-FFF2-40B4-BE49-F238E27FC236}">
                <a16:creationId xmlns:a16="http://schemas.microsoft.com/office/drawing/2014/main" id="{76CEE562-4F93-B2A6-7833-03EF9E314B1F}"/>
              </a:ext>
            </a:extLst>
          </xdr:cNvPr>
          <xdr:cNvSpPr txBox="1">
            <a:spLocks noChangeArrowheads="1"/>
          </xdr:cNvSpPr>
        </xdr:nvSpPr>
        <xdr:spPr bwMode="auto">
          <a:xfrm>
            <a:off x="1450" y="339"/>
            <a:ext cx="51" cy="40"/>
          </a:xfrm>
          <a:prstGeom prst="rect">
            <a:avLst/>
          </a:prstGeom>
          <a:solidFill>
            <a:srgbClr val="FFFFFF">
              <a:alpha val="0"/>
            </a:srgbClr>
          </a:solidFill>
          <a:ln w="9525">
            <a:noFill/>
            <a:miter lim="800000"/>
            <a:headEnd/>
            <a:tailEnd/>
          </a:ln>
        </xdr:spPr>
      </xdr:sp>
      <xdr:sp macro="" textlink="">
        <xdr:nvSpPr>
          <xdr:cNvPr id="20" name="AutoShape 55">
            <a:extLst>
              <a:ext uri="{FF2B5EF4-FFF2-40B4-BE49-F238E27FC236}">
                <a16:creationId xmlns:a16="http://schemas.microsoft.com/office/drawing/2014/main" id="{FA877256-CD2B-FD73-9006-E27CC182A257}"/>
              </a:ext>
            </a:extLst>
          </xdr:cNvPr>
          <xdr:cNvSpPr>
            <a:spLocks noChangeArrowheads="1"/>
          </xdr:cNvSpPr>
        </xdr:nvSpPr>
        <xdr:spPr bwMode="auto">
          <a:xfrm>
            <a:off x="1449" y="339"/>
            <a:ext cx="52" cy="35"/>
          </a:xfrm>
          <a:prstGeom prst="flowChartDocument">
            <a:avLst/>
          </a:prstGeom>
          <a:solidFill>
            <a:srgbClr val="FFFFFF">
              <a:alpha val="0"/>
            </a:srgbClr>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Wdrwl</a:t>
            </a:r>
          </a:p>
          <a:p>
            <a:pPr algn="l" rtl="1">
              <a:defRPr sz="1000"/>
            </a:pPr>
            <a:r>
              <a:rPr lang="de-DE" sz="800" b="0" i="0" strike="noStrike">
                <a:solidFill>
                  <a:srgbClr val="0000FF"/>
                </a:solidFill>
                <a:latin typeface="Arial"/>
                <a:cs typeface="Arial"/>
              </a:rPr>
              <a:t>Kanban</a:t>
            </a:r>
          </a:p>
        </xdr:txBody>
      </xdr:sp>
      <xdr:sp macro="" textlink="">
        <xdr:nvSpPr>
          <xdr:cNvPr id="21" name="Text Box 56">
            <a:extLst>
              <a:ext uri="{FF2B5EF4-FFF2-40B4-BE49-F238E27FC236}">
                <a16:creationId xmlns:a16="http://schemas.microsoft.com/office/drawing/2014/main" id="{E88C3B1C-4E17-F87A-03DA-1141967E37E5}"/>
              </a:ext>
            </a:extLst>
          </xdr:cNvPr>
          <xdr:cNvSpPr txBox="1">
            <a:spLocks noChangeArrowheads="1"/>
          </xdr:cNvSpPr>
        </xdr:nvSpPr>
        <xdr:spPr bwMode="auto">
          <a:xfrm>
            <a:off x="1483" y="339"/>
            <a:ext cx="18" cy="16"/>
          </a:xfrm>
          <a:prstGeom prst="rect">
            <a:avLst/>
          </a:prstGeom>
          <a:solidFill>
            <a:srgbClr val="FFFFFF">
              <a:alpha val="0"/>
            </a:srgbClr>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00"/>
                </a:solidFill>
                <a:latin typeface="Arial"/>
                <a:cs typeface="Arial"/>
              </a:rPr>
              <a:t>W</a:t>
            </a:r>
          </a:p>
        </xdr:txBody>
      </xdr:sp>
    </xdr:grpSp>
    <xdr:clientData/>
  </xdr:twoCellAnchor>
  <xdr:twoCellAnchor>
    <xdr:from>
      <xdr:col>15</xdr:col>
      <xdr:colOff>26670</xdr:colOff>
      <xdr:row>11</xdr:row>
      <xdr:rowOff>91440</xdr:rowOff>
    </xdr:from>
    <xdr:to>
      <xdr:col>20</xdr:col>
      <xdr:colOff>26670</xdr:colOff>
      <xdr:row>15</xdr:row>
      <xdr:rowOff>91440</xdr:rowOff>
    </xdr:to>
    <xdr:grpSp>
      <xdr:nvGrpSpPr>
        <xdr:cNvPr id="22" name="Group 57">
          <a:extLst>
            <a:ext uri="{FF2B5EF4-FFF2-40B4-BE49-F238E27FC236}">
              <a16:creationId xmlns:a16="http://schemas.microsoft.com/office/drawing/2014/main" id="{0A2C16DC-C642-47B5-A99B-B3FD5550EFAB}"/>
            </a:ext>
          </a:extLst>
        </xdr:cNvPr>
        <xdr:cNvGrpSpPr>
          <a:grpSpLocks/>
        </xdr:cNvGrpSpPr>
      </xdr:nvGrpSpPr>
      <xdr:grpSpPr bwMode="auto">
        <a:xfrm>
          <a:off x="2884170" y="1882140"/>
          <a:ext cx="952500" cy="647700"/>
          <a:chOff x="1053" y="36"/>
          <a:chExt cx="100" cy="68"/>
        </a:xfrm>
      </xdr:grpSpPr>
      <xdr:sp macro="" textlink="">
        <xdr:nvSpPr>
          <xdr:cNvPr id="23" name="Rectangle 58">
            <a:extLst>
              <a:ext uri="{FF2B5EF4-FFF2-40B4-BE49-F238E27FC236}">
                <a16:creationId xmlns:a16="http://schemas.microsoft.com/office/drawing/2014/main" id="{D5F13352-BB85-D1A1-4996-35E9108C15B6}"/>
              </a:ext>
            </a:extLst>
          </xdr:cNvPr>
          <xdr:cNvSpPr>
            <a:spLocks noChangeArrowheads="1"/>
          </xdr:cNvSpPr>
        </xdr:nvSpPr>
        <xdr:spPr bwMode="auto">
          <a:xfrm>
            <a:off x="1053" y="56"/>
            <a:ext cx="100" cy="4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S/U = SetupTime</a:t>
            </a:r>
          </a:p>
          <a:p>
            <a:pPr algn="l" rtl="1">
              <a:defRPr sz="1000"/>
            </a:pPr>
            <a:r>
              <a:rPr lang="de-DE" sz="800" b="0" i="0" strike="noStrike">
                <a:solidFill>
                  <a:srgbClr val="0000FF"/>
                </a:solidFill>
                <a:latin typeface="Arial"/>
                <a:cs typeface="Arial"/>
              </a:rPr>
              <a:t>C/T = CycleTime5</a:t>
            </a:r>
          </a:p>
          <a:p>
            <a:pPr algn="l" rtl="1">
              <a:defRPr sz="1000"/>
            </a:pPr>
            <a:r>
              <a:rPr lang="de-DE" sz="800" b="0" i="0" strike="noStrike">
                <a:solidFill>
                  <a:srgbClr val="0000FF"/>
                </a:solidFill>
                <a:latin typeface="Arial"/>
                <a:cs typeface="Arial"/>
              </a:rPr>
              <a:t>U/T = Uptime</a:t>
            </a:r>
          </a:p>
          <a:p>
            <a:pPr algn="l" rtl="1">
              <a:defRPr sz="1000"/>
            </a:pPr>
            <a:endParaRPr lang="de-DE" sz="800" b="0" i="0" strike="noStrike">
              <a:solidFill>
                <a:srgbClr val="0000FF"/>
              </a:solidFill>
              <a:latin typeface="Arial"/>
              <a:cs typeface="Arial"/>
            </a:endParaRPr>
          </a:p>
          <a:p>
            <a:pPr algn="l" rtl="1">
              <a:defRPr sz="1000"/>
            </a:pPr>
            <a:endParaRPr lang="de-DE" sz="800" b="0" i="0" strike="noStrike">
              <a:solidFill>
                <a:srgbClr val="0000FF"/>
              </a:solidFill>
              <a:latin typeface="Arial"/>
              <a:cs typeface="Arial"/>
            </a:endParaRPr>
          </a:p>
        </xdr:txBody>
      </xdr:sp>
      <xdr:sp macro="" textlink="">
        <xdr:nvSpPr>
          <xdr:cNvPr id="24" name="Text Box 59">
            <a:extLst>
              <a:ext uri="{FF2B5EF4-FFF2-40B4-BE49-F238E27FC236}">
                <a16:creationId xmlns:a16="http://schemas.microsoft.com/office/drawing/2014/main" id="{D40F585C-F621-ACCB-059E-7E3979B57550}"/>
              </a:ext>
            </a:extLst>
          </xdr:cNvPr>
          <xdr:cNvSpPr txBox="1">
            <a:spLocks noChangeArrowheads="1"/>
          </xdr:cNvSpPr>
        </xdr:nvSpPr>
        <xdr:spPr bwMode="auto">
          <a:xfrm>
            <a:off x="1053" y="36"/>
            <a:ext cx="100" cy="2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FF"/>
                </a:solidFill>
                <a:latin typeface="Arial"/>
                <a:cs typeface="Arial"/>
              </a:rPr>
              <a:t>Sub-Process</a:t>
            </a:r>
          </a:p>
        </xdr:txBody>
      </xdr:sp>
    </xdr:grpSp>
    <xdr:clientData/>
  </xdr:twoCellAnchor>
  <xdr:twoCellAnchor>
    <xdr:from>
      <xdr:col>20</xdr:col>
      <xdr:colOff>103876</xdr:colOff>
      <xdr:row>11</xdr:row>
      <xdr:rowOff>141976</xdr:rowOff>
    </xdr:from>
    <xdr:to>
      <xdr:col>23</xdr:col>
      <xdr:colOff>37201</xdr:colOff>
      <xdr:row>15</xdr:row>
      <xdr:rowOff>9574</xdr:rowOff>
    </xdr:to>
    <xdr:sp macro="" textlink="">
      <xdr:nvSpPr>
        <xdr:cNvPr id="25" name="AutoShape 60">
          <a:extLst>
            <a:ext uri="{FF2B5EF4-FFF2-40B4-BE49-F238E27FC236}">
              <a16:creationId xmlns:a16="http://schemas.microsoft.com/office/drawing/2014/main" id="{7F1C09C3-9DF0-4D60-A9E0-1821AF30738A}"/>
            </a:ext>
          </a:extLst>
        </xdr:cNvPr>
        <xdr:cNvSpPr>
          <a:spLocks noChangeArrowheads="1"/>
        </xdr:cNvSpPr>
      </xdr:nvSpPr>
      <xdr:spPr bwMode="auto">
        <a:xfrm rot="16200000">
          <a:off x="3897210" y="2002682"/>
          <a:ext cx="538158" cy="504825"/>
        </a:xfrm>
        <a:prstGeom prst="curvedRightArrow">
          <a:avLst>
            <a:gd name="adj1" fmla="val 20000"/>
            <a:gd name="adj2" fmla="val 40000"/>
            <a:gd name="adj3" fmla="val 33885"/>
          </a:avLst>
        </a:prstGeom>
        <a:solidFill>
          <a:srgbClr val="FFFFFF"/>
        </a:solidFill>
        <a:ln w="9525">
          <a:solidFill>
            <a:srgbClr val="000000"/>
          </a:solidFill>
          <a:miter lim="800000"/>
          <a:headEnd/>
          <a:tailEnd/>
        </a:ln>
      </xdr:spPr>
      <xdr:txBody>
        <a:bodyPr vertOverflow="clip" wrap="square" lIns="18288" tIns="18288" rIns="18288" bIns="0" anchor="t" upright="1"/>
        <a:lstStyle/>
        <a:p>
          <a:pPr algn="ctr" rtl="1">
            <a:defRPr sz="1000"/>
          </a:pPr>
          <a:endParaRPr lang="de-DE" sz="200" b="0" i="0" strike="noStrike">
            <a:solidFill>
              <a:srgbClr val="000000"/>
            </a:solidFill>
            <a:latin typeface="Arial"/>
            <a:cs typeface="Arial"/>
          </a:endParaRPr>
        </a:p>
        <a:p>
          <a:pPr algn="ctr" rtl="1">
            <a:defRPr sz="1000"/>
          </a:pPr>
          <a:r>
            <a:rPr lang="de-DE" sz="200" b="0" i="0" strike="noStrike">
              <a:solidFill>
                <a:srgbClr val="000000"/>
              </a:solidFill>
              <a:latin typeface="Arial"/>
              <a:cs typeface="Arial"/>
            </a:rPr>
            <a:t>      </a:t>
          </a:r>
          <a:r>
            <a:rPr lang="de-DE" sz="800" b="0" i="0" strike="noStrike">
              <a:solidFill>
                <a:srgbClr val="0000FF"/>
              </a:solidFill>
              <a:latin typeface="Arial"/>
              <a:cs typeface="Arial"/>
            </a:rPr>
            <a:t>PULL</a:t>
          </a:r>
        </a:p>
      </xdr:txBody>
    </xdr:sp>
    <xdr:clientData/>
  </xdr:twoCellAnchor>
  <xdr:twoCellAnchor>
    <xdr:from>
      <xdr:col>23</xdr:col>
      <xdr:colOff>0</xdr:colOff>
      <xdr:row>13</xdr:row>
      <xdr:rowOff>125730</xdr:rowOff>
    </xdr:from>
    <xdr:to>
      <xdr:col>25</xdr:col>
      <xdr:colOff>114300</xdr:colOff>
      <xdr:row>16</xdr:row>
      <xdr:rowOff>15240</xdr:rowOff>
    </xdr:to>
    <xdr:grpSp>
      <xdr:nvGrpSpPr>
        <xdr:cNvPr id="26" name="Group 61">
          <a:extLst>
            <a:ext uri="{FF2B5EF4-FFF2-40B4-BE49-F238E27FC236}">
              <a16:creationId xmlns:a16="http://schemas.microsoft.com/office/drawing/2014/main" id="{375F3A07-7408-42BD-8AA5-CC86F980C2E5}"/>
            </a:ext>
          </a:extLst>
        </xdr:cNvPr>
        <xdr:cNvGrpSpPr>
          <a:grpSpLocks/>
        </xdr:cNvGrpSpPr>
      </xdr:nvGrpSpPr>
      <xdr:grpSpPr bwMode="auto">
        <a:xfrm>
          <a:off x="4381500" y="2240280"/>
          <a:ext cx="495300" cy="375285"/>
          <a:chOff x="1449" y="339"/>
          <a:chExt cx="52" cy="40"/>
        </a:xfrm>
      </xdr:grpSpPr>
      <xdr:sp macro="" textlink="">
        <xdr:nvSpPr>
          <xdr:cNvPr id="27" name="Text Box 62">
            <a:extLst>
              <a:ext uri="{FF2B5EF4-FFF2-40B4-BE49-F238E27FC236}">
                <a16:creationId xmlns:a16="http://schemas.microsoft.com/office/drawing/2014/main" id="{2C9EEAE2-8AE4-B2B5-5405-0DFCD91D8768}"/>
              </a:ext>
            </a:extLst>
          </xdr:cNvPr>
          <xdr:cNvSpPr txBox="1">
            <a:spLocks noChangeArrowheads="1"/>
          </xdr:cNvSpPr>
        </xdr:nvSpPr>
        <xdr:spPr bwMode="auto">
          <a:xfrm>
            <a:off x="1450" y="339"/>
            <a:ext cx="51" cy="40"/>
          </a:xfrm>
          <a:prstGeom prst="rect">
            <a:avLst/>
          </a:prstGeom>
          <a:solidFill>
            <a:srgbClr val="FFFFFF">
              <a:alpha val="0"/>
            </a:srgbClr>
          </a:solidFill>
          <a:ln w="9525">
            <a:noFill/>
            <a:miter lim="800000"/>
            <a:headEnd/>
            <a:tailEnd/>
          </a:ln>
        </xdr:spPr>
      </xdr:sp>
      <xdr:sp macro="" textlink="">
        <xdr:nvSpPr>
          <xdr:cNvPr id="28" name="AutoShape 63">
            <a:extLst>
              <a:ext uri="{FF2B5EF4-FFF2-40B4-BE49-F238E27FC236}">
                <a16:creationId xmlns:a16="http://schemas.microsoft.com/office/drawing/2014/main" id="{11F1651B-1FE1-823A-FC70-3EF4F1EAD06A}"/>
              </a:ext>
            </a:extLst>
          </xdr:cNvPr>
          <xdr:cNvSpPr>
            <a:spLocks noChangeArrowheads="1"/>
          </xdr:cNvSpPr>
        </xdr:nvSpPr>
        <xdr:spPr bwMode="auto">
          <a:xfrm>
            <a:off x="1449" y="339"/>
            <a:ext cx="52" cy="35"/>
          </a:xfrm>
          <a:prstGeom prst="flowChartDocument">
            <a:avLst/>
          </a:prstGeom>
          <a:solidFill>
            <a:srgbClr val="FFFFFF">
              <a:alpha val="0"/>
            </a:srgbClr>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Prod'n</a:t>
            </a:r>
          </a:p>
          <a:p>
            <a:pPr algn="l" rtl="1">
              <a:defRPr sz="1000"/>
            </a:pPr>
            <a:r>
              <a:rPr lang="de-DE" sz="800" b="0" i="0" strike="noStrike">
                <a:solidFill>
                  <a:srgbClr val="0000FF"/>
                </a:solidFill>
                <a:latin typeface="Arial"/>
                <a:cs typeface="Arial"/>
              </a:rPr>
              <a:t>Kanban</a:t>
            </a:r>
          </a:p>
        </xdr:txBody>
      </xdr:sp>
      <xdr:sp macro="" textlink="">
        <xdr:nvSpPr>
          <xdr:cNvPr id="29" name="Text Box 64">
            <a:extLst>
              <a:ext uri="{FF2B5EF4-FFF2-40B4-BE49-F238E27FC236}">
                <a16:creationId xmlns:a16="http://schemas.microsoft.com/office/drawing/2014/main" id="{FF40BCAB-5BB6-E481-CCC7-93F4C6D999A8}"/>
              </a:ext>
            </a:extLst>
          </xdr:cNvPr>
          <xdr:cNvSpPr txBox="1">
            <a:spLocks noChangeArrowheads="1"/>
          </xdr:cNvSpPr>
        </xdr:nvSpPr>
        <xdr:spPr bwMode="auto">
          <a:xfrm>
            <a:off x="1483" y="339"/>
            <a:ext cx="18" cy="16"/>
          </a:xfrm>
          <a:prstGeom prst="rect">
            <a:avLst/>
          </a:prstGeom>
          <a:solidFill>
            <a:srgbClr val="FFFFFF">
              <a:alpha val="0"/>
            </a:srgbClr>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00"/>
                </a:solidFill>
                <a:latin typeface="Arial"/>
                <a:cs typeface="Arial"/>
              </a:rPr>
              <a:t>P</a:t>
            </a:r>
          </a:p>
        </xdr:txBody>
      </xdr:sp>
    </xdr:grpSp>
    <xdr:clientData/>
  </xdr:twoCellAnchor>
  <xdr:twoCellAnchor>
    <xdr:from>
      <xdr:col>31</xdr:col>
      <xdr:colOff>140970</xdr:colOff>
      <xdr:row>8</xdr:row>
      <xdr:rowOff>129540</xdr:rowOff>
    </xdr:from>
    <xdr:to>
      <xdr:col>36</xdr:col>
      <xdr:colOff>140970</xdr:colOff>
      <xdr:row>12</xdr:row>
      <xdr:rowOff>129540</xdr:rowOff>
    </xdr:to>
    <xdr:grpSp>
      <xdr:nvGrpSpPr>
        <xdr:cNvPr id="30" name="Group 65">
          <a:extLst>
            <a:ext uri="{FF2B5EF4-FFF2-40B4-BE49-F238E27FC236}">
              <a16:creationId xmlns:a16="http://schemas.microsoft.com/office/drawing/2014/main" id="{598A4B4A-A786-4A1E-BA73-EE1C2E4759AF}"/>
            </a:ext>
          </a:extLst>
        </xdr:cNvPr>
        <xdr:cNvGrpSpPr>
          <a:grpSpLocks/>
        </xdr:cNvGrpSpPr>
      </xdr:nvGrpSpPr>
      <xdr:grpSpPr bwMode="auto">
        <a:xfrm>
          <a:off x="6046470" y="1434465"/>
          <a:ext cx="952500" cy="647700"/>
          <a:chOff x="1053" y="36"/>
          <a:chExt cx="100" cy="68"/>
        </a:xfrm>
      </xdr:grpSpPr>
      <xdr:sp macro="" textlink="">
        <xdr:nvSpPr>
          <xdr:cNvPr id="31" name="Rectangle 66">
            <a:extLst>
              <a:ext uri="{FF2B5EF4-FFF2-40B4-BE49-F238E27FC236}">
                <a16:creationId xmlns:a16="http://schemas.microsoft.com/office/drawing/2014/main" id="{D8DD5FB5-66E1-64DA-4737-D4F66AF58BD7}"/>
              </a:ext>
            </a:extLst>
          </xdr:cNvPr>
          <xdr:cNvSpPr>
            <a:spLocks noChangeArrowheads="1"/>
          </xdr:cNvSpPr>
        </xdr:nvSpPr>
        <xdr:spPr bwMode="auto">
          <a:xfrm>
            <a:off x="1053" y="56"/>
            <a:ext cx="100" cy="4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S/U = SetupTime</a:t>
            </a:r>
          </a:p>
          <a:p>
            <a:pPr algn="l" rtl="1">
              <a:defRPr sz="1000"/>
            </a:pPr>
            <a:r>
              <a:rPr lang="de-DE" sz="800" b="0" i="0" strike="noStrike">
                <a:solidFill>
                  <a:srgbClr val="0000FF"/>
                </a:solidFill>
                <a:latin typeface="Arial"/>
                <a:cs typeface="Arial"/>
              </a:rPr>
              <a:t>C/T = CycleTime5</a:t>
            </a:r>
          </a:p>
          <a:p>
            <a:pPr algn="l" rtl="1">
              <a:defRPr sz="1000"/>
            </a:pPr>
            <a:r>
              <a:rPr lang="de-DE" sz="800" b="0" i="0" strike="noStrike">
                <a:solidFill>
                  <a:srgbClr val="0000FF"/>
                </a:solidFill>
                <a:latin typeface="Arial"/>
                <a:cs typeface="Arial"/>
              </a:rPr>
              <a:t>U/T = Uptime</a:t>
            </a:r>
          </a:p>
          <a:p>
            <a:pPr algn="l" rtl="1">
              <a:defRPr sz="1000"/>
            </a:pPr>
            <a:endParaRPr lang="de-DE" sz="800" b="0" i="0" strike="noStrike">
              <a:solidFill>
                <a:srgbClr val="0000FF"/>
              </a:solidFill>
              <a:latin typeface="Arial"/>
              <a:cs typeface="Arial"/>
            </a:endParaRPr>
          </a:p>
          <a:p>
            <a:pPr algn="l" rtl="1">
              <a:defRPr sz="1000"/>
            </a:pPr>
            <a:endParaRPr lang="de-DE" sz="800" b="0" i="0" strike="noStrike">
              <a:solidFill>
                <a:srgbClr val="0000FF"/>
              </a:solidFill>
              <a:latin typeface="Arial"/>
              <a:cs typeface="Arial"/>
            </a:endParaRPr>
          </a:p>
        </xdr:txBody>
      </xdr:sp>
      <xdr:sp macro="" textlink="">
        <xdr:nvSpPr>
          <xdr:cNvPr id="32" name="Text Box 67">
            <a:extLst>
              <a:ext uri="{FF2B5EF4-FFF2-40B4-BE49-F238E27FC236}">
                <a16:creationId xmlns:a16="http://schemas.microsoft.com/office/drawing/2014/main" id="{E3D1D0BE-B8DB-90B7-5A3A-4A928E0EAF73}"/>
              </a:ext>
            </a:extLst>
          </xdr:cNvPr>
          <xdr:cNvSpPr txBox="1">
            <a:spLocks noChangeArrowheads="1"/>
          </xdr:cNvSpPr>
        </xdr:nvSpPr>
        <xdr:spPr bwMode="auto">
          <a:xfrm>
            <a:off x="1053" y="36"/>
            <a:ext cx="100" cy="2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FF"/>
                </a:solidFill>
                <a:latin typeface="Arial"/>
                <a:cs typeface="Arial"/>
              </a:rPr>
              <a:t>Process-B</a:t>
            </a:r>
          </a:p>
        </xdr:txBody>
      </xdr:sp>
    </xdr:grpSp>
    <xdr:clientData/>
  </xdr:twoCellAnchor>
  <xdr:twoCellAnchor>
    <xdr:from>
      <xdr:col>40</xdr:col>
      <xdr:colOff>0</xdr:colOff>
      <xdr:row>8</xdr:row>
      <xdr:rowOff>129540</xdr:rowOff>
    </xdr:from>
    <xdr:to>
      <xdr:col>45</xdr:col>
      <xdr:colOff>0</xdr:colOff>
      <xdr:row>12</xdr:row>
      <xdr:rowOff>129540</xdr:rowOff>
    </xdr:to>
    <xdr:grpSp>
      <xdr:nvGrpSpPr>
        <xdr:cNvPr id="33" name="Group 68">
          <a:extLst>
            <a:ext uri="{FF2B5EF4-FFF2-40B4-BE49-F238E27FC236}">
              <a16:creationId xmlns:a16="http://schemas.microsoft.com/office/drawing/2014/main" id="{481F005B-9154-4B07-A736-2B9F8144B6CE}"/>
            </a:ext>
          </a:extLst>
        </xdr:cNvPr>
        <xdr:cNvGrpSpPr>
          <a:grpSpLocks/>
        </xdr:cNvGrpSpPr>
      </xdr:nvGrpSpPr>
      <xdr:grpSpPr bwMode="auto">
        <a:xfrm>
          <a:off x="7620000" y="1434465"/>
          <a:ext cx="952500" cy="647700"/>
          <a:chOff x="1053" y="36"/>
          <a:chExt cx="100" cy="68"/>
        </a:xfrm>
      </xdr:grpSpPr>
      <xdr:sp macro="" textlink="">
        <xdr:nvSpPr>
          <xdr:cNvPr id="34" name="Rectangle 69">
            <a:extLst>
              <a:ext uri="{FF2B5EF4-FFF2-40B4-BE49-F238E27FC236}">
                <a16:creationId xmlns:a16="http://schemas.microsoft.com/office/drawing/2014/main" id="{AD47AF31-0CE3-E241-AEB9-792BBB5D0F90}"/>
              </a:ext>
            </a:extLst>
          </xdr:cNvPr>
          <xdr:cNvSpPr>
            <a:spLocks noChangeArrowheads="1"/>
          </xdr:cNvSpPr>
        </xdr:nvSpPr>
        <xdr:spPr bwMode="auto">
          <a:xfrm>
            <a:off x="1053" y="56"/>
            <a:ext cx="100" cy="4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S/U = SetupTime</a:t>
            </a:r>
          </a:p>
          <a:p>
            <a:pPr algn="l" rtl="1">
              <a:defRPr sz="1000"/>
            </a:pPr>
            <a:r>
              <a:rPr lang="de-DE" sz="800" b="0" i="0" strike="noStrike">
                <a:solidFill>
                  <a:srgbClr val="0000FF"/>
                </a:solidFill>
                <a:latin typeface="Arial"/>
                <a:cs typeface="Arial"/>
              </a:rPr>
              <a:t>C/T = CycleTime5</a:t>
            </a:r>
          </a:p>
          <a:p>
            <a:pPr algn="l" rtl="1">
              <a:defRPr sz="1000"/>
            </a:pPr>
            <a:r>
              <a:rPr lang="de-DE" sz="800" b="0" i="0" strike="noStrike">
                <a:solidFill>
                  <a:srgbClr val="0000FF"/>
                </a:solidFill>
                <a:latin typeface="Arial"/>
                <a:cs typeface="Arial"/>
              </a:rPr>
              <a:t>U/T = Uptime</a:t>
            </a:r>
          </a:p>
          <a:p>
            <a:pPr algn="l" rtl="1">
              <a:defRPr sz="1000"/>
            </a:pPr>
            <a:endParaRPr lang="de-DE" sz="800" b="0" i="0" strike="noStrike">
              <a:solidFill>
                <a:srgbClr val="0000FF"/>
              </a:solidFill>
              <a:latin typeface="Arial"/>
              <a:cs typeface="Arial"/>
            </a:endParaRPr>
          </a:p>
          <a:p>
            <a:pPr algn="l" rtl="1">
              <a:defRPr sz="1000"/>
            </a:pPr>
            <a:endParaRPr lang="de-DE" sz="800" b="0" i="0" strike="noStrike">
              <a:solidFill>
                <a:srgbClr val="0000FF"/>
              </a:solidFill>
              <a:latin typeface="Arial"/>
              <a:cs typeface="Arial"/>
            </a:endParaRPr>
          </a:p>
        </xdr:txBody>
      </xdr:sp>
      <xdr:sp macro="" textlink="">
        <xdr:nvSpPr>
          <xdr:cNvPr id="35" name="Text Box 70">
            <a:extLst>
              <a:ext uri="{FF2B5EF4-FFF2-40B4-BE49-F238E27FC236}">
                <a16:creationId xmlns:a16="http://schemas.microsoft.com/office/drawing/2014/main" id="{9338FF0A-C3AD-01A9-D202-C337E3A189DC}"/>
              </a:ext>
            </a:extLst>
          </xdr:cNvPr>
          <xdr:cNvSpPr txBox="1">
            <a:spLocks noChangeArrowheads="1"/>
          </xdr:cNvSpPr>
        </xdr:nvSpPr>
        <xdr:spPr bwMode="auto">
          <a:xfrm>
            <a:off x="1053" y="36"/>
            <a:ext cx="100" cy="2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FF"/>
                </a:solidFill>
                <a:latin typeface="Arial"/>
                <a:cs typeface="Arial"/>
              </a:rPr>
              <a:t>Process-C</a:t>
            </a:r>
          </a:p>
        </xdr:txBody>
      </xdr:sp>
    </xdr:grpSp>
    <xdr:clientData/>
  </xdr:twoCellAnchor>
  <xdr:twoCellAnchor>
    <xdr:from>
      <xdr:col>37</xdr:col>
      <xdr:colOff>0</xdr:colOff>
      <xdr:row>9</xdr:row>
      <xdr:rowOff>152400</xdr:rowOff>
    </xdr:from>
    <xdr:to>
      <xdr:col>39</xdr:col>
      <xdr:colOff>180089</xdr:colOff>
      <xdr:row>11</xdr:row>
      <xdr:rowOff>104775</xdr:rowOff>
    </xdr:to>
    <xdr:sp macro="" textlink="">
      <xdr:nvSpPr>
        <xdr:cNvPr id="36" name="AutoShape 71">
          <a:extLst>
            <a:ext uri="{FF2B5EF4-FFF2-40B4-BE49-F238E27FC236}">
              <a16:creationId xmlns:a16="http://schemas.microsoft.com/office/drawing/2014/main" id="{C31168E5-2F29-488C-BCA4-E29E0908553E}"/>
            </a:ext>
          </a:extLst>
        </xdr:cNvPr>
        <xdr:cNvSpPr>
          <a:spLocks noChangeArrowheads="1"/>
        </xdr:cNvSpPr>
      </xdr:nvSpPr>
      <xdr:spPr bwMode="auto">
        <a:xfrm>
          <a:off x="7048500" y="1661160"/>
          <a:ext cx="561089" cy="287655"/>
        </a:xfrm>
        <a:prstGeom prst="rightArrow">
          <a:avLst>
            <a:gd name="adj1" fmla="val 50000"/>
            <a:gd name="adj2" fmla="val 50862"/>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de-DE" sz="800" b="0" i="0" strike="noStrike">
              <a:solidFill>
                <a:srgbClr val="0000FF"/>
              </a:solidFill>
              <a:latin typeface="Arial"/>
              <a:cs typeface="Arial"/>
            </a:rPr>
            <a:t>FLOW</a:t>
          </a:r>
        </a:p>
      </xdr:txBody>
    </xdr:sp>
    <xdr:clientData/>
  </xdr:twoCellAnchor>
  <xdr:twoCellAnchor>
    <xdr:from>
      <xdr:col>30</xdr:col>
      <xdr:colOff>114300</xdr:colOff>
      <xdr:row>18</xdr:row>
      <xdr:rowOff>87630</xdr:rowOff>
    </xdr:from>
    <xdr:to>
      <xdr:col>32</xdr:col>
      <xdr:colOff>53340</xdr:colOff>
      <xdr:row>20</xdr:row>
      <xdr:rowOff>129540</xdr:rowOff>
    </xdr:to>
    <xdr:grpSp>
      <xdr:nvGrpSpPr>
        <xdr:cNvPr id="37" name="Group 72">
          <a:extLst>
            <a:ext uri="{FF2B5EF4-FFF2-40B4-BE49-F238E27FC236}">
              <a16:creationId xmlns:a16="http://schemas.microsoft.com/office/drawing/2014/main" id="{C7CC21FE-C73B-47AD-B740-9EAD0F6987CE}"/>
            </a:ext>
          </a:extLst>
        </xdr:cNvPr>
        <xdr:cNvGrpSpPr>
          <a:grpSpLocks/>
        </xdr:cNvGrpSpPr>
      </xdr:nvGrpSpPr>
      <xdr:grpSpPr bwMode="auto">
        <a:xfrm>
          <a:off x="5829300" y="3011805"/>
          <a:ext cx="320040" cy="365760"/>
          <a:chOff x="614" y="337"/>
          <a:chExt cx="34" cy="39"/>
        </a:xfrm>
      </xdr:grpSpPr>
      <xdr:sp macro="" textlink="">
        <xdr:nvSpPr>
          <xdr:cNvPr id="38" name="Line 73">
            <a:extLst>
              <a:ext uri="{FF2B5EF4-FFF2-40B4-BE49-F238E27FC236}">
                <a16:creationId xmlns:a16="http://schemas.microsoft.com/office/drawing/2014/main" id="{8D9A85F1-507E-1AC0-D803-DD8E96F323DC}"/>
              </a:ext>
            </a:extLst>
          </xdr:cNvPr>
          <xdr:cNvSpPr>
            <a:spLocks noChangeShapeType="1"/>
          </xdr:cNvSpPr>
        </xdr:nvSpPr>
        <xdr:spPr bwMode="auto">
          <a:xfrm flipV="1">
            <a:off x="618" y="337"/>
            <a:ext cx="21" cy="35"/>
          </a:xfrm>
          <a:prstGeom prst="line">
            <a:avLst/>
          </a:prstGeom>
          <a:noFill/>
          <a:ln w="9525">
            <a:solidFill>
              <a:srgbClr val="000000"/>
            </a:solidFill>
            <a:round/>
            <a:headEnd/>
            <a:tailEnd type="triangle" w="med" len="med"/>
          </a:ln>
        </xdr:spPr>
      </xdr:sp>
      <xdr:sp macro="" textlink="">
        <xdr:nvSpPr>
          <xdr:cNvPr id="39" name="AutoShape 74">
            <a:extLst>
              <a:ext uri="{FF2B5EF4-FFF2-40B4-BE49-F238E27FC236}">
                <a16:creationId xmlns:a16="http://schemas.microsoft.com/office/drawing/2014/main" id="{42920AC4-C494-2B31-844F-81061B634020}"/>
              </a:ext>
            </a:extLst>
          </xdr:cNvPr>
          <xdr:cNvSpPr>
            <a:spLocks noChangeArrowheads="1"/>
          </xdr:cNvSpPr>
        </xdr:nvSpPr>
        <xdr:spPr bwMode="auto">
          <a:xfrm rot="10800000">
            <a:off x="614" y="348"/>
            <a:ext cx="34" cy="28"/>
          </a:xfrm>
          <a:prstGeom prst="triangle">
            <a:avLst>
              <a:gd name="adj" fmla="val 50000"/>
            </a:avLst>
          </a:prstGeom>
          <a:solidFill>
            <a:srgbClr val="FFFFFF"/>
          </a:solidFill>
          <a:ln w="9525">
            <a:solidFill>
              <a:srgbClr val="000000"/>
            </a:solidFill>
            <a:miter lim="800000"/>
            <a:headEnd/>
            <a:tailEnd/>
          </a:ln>
        </xdr:spPr>
      </xdr:sp>
      <xdr:sp macro="" textlink="">
        <xdr:nvSpPr>
          <xdr:cNvPr id="40" name="Text Box 75">
            <a:extLst>
              <a:ext uri="{FF2B5EF4-FFF2-40B4-BE49-F238E27FC236}">
                <a16:creationId xmlns:a16="http://schemas.microsoft.com/office/drawing/2014/main" id="{6246AA75-8C31-C7EB-C5CB-4F60E3A5A9B1}"/>
              </a:ext>
            </a:extLst>
          </xdr:cNvPr>
          <xdr:cNvSpPr txBox="1">
            <a:spLocks noChangeArrowheads="1"/>
          </xdr:cNvSpPr>
        </xdr:nvSpPr>
        <xdr:spPr bwMode="auto">
          <a:xfrm>
            <a:off x="616" y="349"/>
            <a:ext cx="31" cy="20"/>
          </a:xfrm>
          <a:prstGeom prst="rect">
            <a:avLst/>
          </a:prstGeom>
          <a:solidFill>
            <a:srgbClr val="FFFFFF">
              <a:alpha val="0"/>
            </a:srgbClr>
          </a:solidFill>
          <a:ln w="9525">
            <a:noFill/>
            <a:miter lim="800000"/>
            <a:headEnd/>
            <a:tailEnd/>
          </a:ln>
        </xdr:spPr>
        <xdr:txBody>
          <a:bodyPr vertOverflow="clip" wrap="square" lIns="27432" tIns="22860" rIns="27432" bIns="0" anchor="t" upright="1"/>
          <a:lstStyle/>
          <a:p>
            <a:pPr algn="ctr" rtl="1">
              <a:defRPr sz="1000"/>
            </a:pPr>
            <a:r>
              <a:rPr lang="de-DE" sz="1000" b="1" i="0" strike="noStrike">
                <a:solidFill>
                  <a:srgbClr val="000000"/>
                </a:solidFill>
                <a:latin typeface="Arial"/>
                <a:cs typeface="Arial"/>
              </a:rPr>
              <a:t>S</a:t>
            </a:r>
          </a:p>
        </xdr:txBody>
      </xdr:sp>
    </xdr:grpSp>
    <xdr:clientData/>
  </xdr:twoCellAnchor>
  <xdr:twoCellAnchor>
    <xdr:from>
      <xdr:col>0</xdr:col>
      <xdr:colOff>49530</xdr:colOff>
      <xdr:row>18</xdr:row>
      <xdr:rowOff>53340</xdr:rowOff>
    </xdr:from>
    <xdr:to>
      <xdr:col>2</xdr:col>
      <xdr:colOff>163830</xdr:colOff>
      <xdr:row>20</xdr:row>
      <xdr:rowOff>64770</xdr:rowOff>
    </xdr:to>
    <xdr:grpSp>
      <xdr:nvGrpSpPr>
        <xdr:cNvPr id="41" name="Group 76">
          <a:extLst>
            <a:ext uri="{FF2B5EF4-FFF2-40B4-BE49-F238E27FC236}">
              <a16:creationId xmlns:a16="http://schemas.microsoft.com/office/drawing/2014/main" id="{1CAC6331-F439-4D1C-BEB8-7AD0721BD4D0}"/>
            </a:ext>
          </a:extLst>
        </xdr:cNvPr>
        <xdr:cNvGrpSpPr>
          <a:grpSpLocks/>
        </xdr:cNvGrpSpPr>
      </xdr:nvGrpSpPr>
      <xdr:grpSpPr bwMode="auto">
        <a:xfrm>
          <a:off x="49530" y="2977515"/>
          <a:ext cx="495300" cy="335280"/>
          <a:chOff x="0" y="340"/>
          <a:chExt cx="52" cy="35"/>
        </a:xfrm>
      </xdr:grpSpPr>
      <xdr:sp macro="" textlink="">
        <xdr:nvSpPr>
          <xdr:cNvPr id="42" name="AutoShape 77">
            <a:extLst>
              <a:ext uri="{FF2B5EF4-FFF2-40B4-BE49-F238E27FC236}">
                <a16:creationId xmlns:a16="http://schemas.microsoft.com/office/drawing/2014/main" id="{95CFBC24-5C96-A01D-68C7-09702D6CF6D0}"/>
              </a:ext>
            </a:extLst>
          </xdr:cNvPr>
          <xdr:cNvSpPr>
            <a:spLocks noChangeArrowheads="1"/>
          </xdr:cNvSpPr>
        </xdr:nvSpPr>
        <xdr:spPr bwMode="auto">
          <a:xfrm>
            <a:off x="0" y="340"/>
            <a:ext cx="52" cy="35"/>
          </a:xfrm>
          <a:prstGeom prst="flowChartDocumen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Wdrwl</a:t>
            </a:r>
          </a:p>
          <a:p>
            <a:pPr algn="l" rtl="1">
              <a:defRPr sz="1000"/>
            </a:pPr>
            <a:r>
              <a:rPr lang="de-DE" sz="800" b="0" i="0" strike="noStrike">
                <a:solidFill>
                  <a:srgbClr val="0000FF"/>
                </a:solidFill>
                <a:latin typeface="Arial"/>
                <a:cs typeface="Arial"/>
              </a:rPr>
              <a:t>Kanban</a:t>
            </a:r>
          </a:p>
        </xdr:txBody>
      </xdr:sp>
      <xdr:sp macro="" textlink="">
        <xdr:nvSpPr>
          <xdr:cNvPr id="43" name="Text Box 78">
            <a:extLst>
              <a:ext uri="{FF2B5EF4-FFF2-40B4-BE49-F238E27FC236}">
                <a16:creationId xmlns:a16="http://schemas.microsoft.com/office/drawing/2014/main" id="{A1E5A5B8-BE7E-F7DF-B18E-81F303E03FC5}"/>
              </a:ext>
            </a:extLst>
          </xdr:cNvPr>
          <xdr:cNvSpPr txBox="1">
            <a:spLocks noChangeArrowheads="1"/>
          </xdr:cNvSpPr>
        </xdr:nvSpPr>
        <xdr:spPr bwMode="auto">
          <a:xfrm>
            <a:off x="34" y="340"/>
            <a:ext cx="18" cy="16"/>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00"/>
                </a:solidFill>
                <a:latin typeface="Arial"/>
                <a:cs typeface="Arial"/>
              </a:rPr>
              <a:t>W</a:t>
            </a:r>
          </a:p>
        </xdr:txBody>
      </xdr:sp>
    </xdr:grpSp>
    <xdr:clientData/>
  </xdr:twoCellAnchor>
  <xdr:twoCellAnchor>
    <xdr:from>
      <xdr:col>15</xdr:col>
      <xdr:colOff>76200</xdr:colOff>
      <xdr:row>18</xdr:row>
      <xdr:rowOff>53340</xdr:rowOff>
    </xdr:from>
    <xdr:to>
      <xdr:col>17</xdr:col>
      <xdr:colOff>179070</xdr:colOff>
      <xdr:row>20</xdr:row>
      <xdr:rowOff>64770</xdr:rowOff>
    </xdr:to>
    <xdr:grpSp>
      <xdr:nvGrpSpPr>
        <xdr:cNvPr id="44" name="Group 79">
          <a:extLst>
            <a:ext uri="{FF2B5EF4-FFF2-40B4-BE49-F238E27FC236}">
              <a16:creationId xmlns:a16="http://schemas.microsoft.com/office/drawing/2014/main" id="{F93A6714-FCC7-4FC8-BF64-C65A85AB6447}"/>
            </a:ext>
          </a:extLst>
        </xdr:cNvPr>
        <xdr:cNvGrpSpPr>
          <a:grpSpLocks/>
        </xdr:cNvGrpSpPr>
      </xdr:nvGrpSpPr>
      <xdr:grpSpPr bwMode="auto">
        <a:xfrm>
          <a:off x="2933700" y="2977515"/>
          <a:ext cx="483870" cy="335280"/>
          <a:chOff x="418" y="332"/>
          <a:chExt cx="52" cy="35"/>
        </a:xfrm>
      </xdr:grpSpPr>
      <xdr:sp macro="" textlink="">
        <xdr:nvSpPr>
          <xdr:cNvPr id="45" name="AutoShape 80">
            <a:extLst>
              <a:ext uri="{FF2B5EF4-FFF2-40B4-BE49-F238E27FC236}">
                <a16:creationId xmlns:a16="http://schemas.microsoft.com/office/drawing/2014/main" id="{8776CA5A-19FF-33BD-3048-C506B346F96F}"/>
              </a:ext>
            </a:extLst>
          </xdr:cNvPr>
          <xdr:cNvSpPr>
            <a:spLocks noChangeArrowheads="1"/>
          </xdr:cNvSpPr>
        </xdr:nvSpPr>
        <xdr:spPr bwMode="auto">
          <a:xfrm>
            <a:off x="418" y="332"/>
            <a:ext cx="52" cy="35"/>
          </a:xfrm>
          <a:prstGeom prst="flowChartDocumen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Prod'n</a:t>
            </a:r>
          </a:p>
          <a:p>
            <a:pPr algn="l" rtl="1">
              <a:defRPr sz="1000"/>
            </a:pPr>
            <a:r>
              <a:rPr lang="de-DE" sz="800" b="0" i="0" strike="noStrike">
                <a:solidFill>
                  <a:srgbClr val="0000FF"/>
                </a:solidFill>
                <a:latin typeface="Arial"/>
                <a:cs typeface="Arial"/>
              </a:rPr>
              <a:t>Kanban</a:t>
            </a:r>
          </a:p>
        </xdr:txBody>
      </xdr:sp>
      <xdr:sp macro="" textlink="">
        <xdr:nvSpPr>
          <xdr:cNvPr id="46" name="Text Box 81">
            <a:extLst>
              <a:ext uri="{FF2B5EF4-FFF2-40B4-BE49-F238E27FC236}">
                <a16:creationId xmlns:a16="http://schemas.microsoft.com/office/drawing/2014/main" id="{3F1C1B64-0945-94FB-27E2-33ABD9562C0B}"/>
              </a:ext>
            </a:extLst>
          </xdr:cNvPr>
          <xdr:cNvSpPr txBox="1">
            <a:spLocks noChangeArrowheads="1"/>
          </xdr:cNvSpPr>
        </xdr:nvSpPr>
        <xdr:spPr bwMode="auto">
          <a:xfrm>
            <a:off x="452" y="332"/>
            <a:ext cx="18" cy="16"/>
          </a:xfrm>
          <a:prstGeom prst="rect">
            <a:avLst/>
          </a:prstGeom>
          <a:solidFill>
            <a:srgbClr val="FFFFFF">
              <a:alpha val="0"/>
            </a:srgbClr>
          </a:solidFill>
          <a:ln w="9525">
            <a:solidFill>
              <a:srgbClr val="000000"/>
            </a:solidFill>
            <a:miter lim="800000"/>
            <a:headEnd/>
            <a:tailEnd/>
          </a:ln>
        </xdr:spPr>
        <xdr:txBody>
          <a:bodyPr vertOverflow="clip" wrap="square" lIns="27432" tIns="22860" rIns="27432" bIns="0" anchor="t" upright="1"/>
          <a:lstStyle/>
          <a:p>
            <a:pPr algn="ctr" rtl="1">
              <a:defRPr sz="1000"/>
            </a:pPr>
            <a:r>
              <a:rPr lang="de-DE" sz="1000" b="1" i="0" strike="noStrike">
                <a:solidFill>
                  <a:srgbClr val="000000"/>
                </a:solidFill>
                <a:latin typeface="Arial"/>
                <a:cs typeface="Arial"/>
              </a:rPr>
              <a:t>P</a:t>
            </a:r>
          </a:p>
        </xdr:txBody>
      </xdr:sp>
    </xdr:grpSp>
    <xdr:clientData/>
  </xdr:twoCellAnchor>
  <xdr:twoCellAnchor>
    <xdr:from>
      <xdr:col>15</xdr:col>
      <xdr:colOff>26670</xdr:colOff>
      <xdr:row>6</xdr:row>
      <xdr:rowOff>129540</xdr:rowOff>
    </xdr:from>
    <xdr:to>
      <xdr:col>20</xdr:col>
      <xdr:colOff>26670</xdr:colOff>
      <xdr:row>9</xdr:row>
      <xdr:rowOff>125730</xdr:rowOff>
    </xdr:to>
    <xdr:grpSp>
      <xdr:nvGrpSpPr>
        <xdr:cNvPr id="47" name="Group 73">
          <a:extLst>
            <a:ext uri="{FF2B5EF4-FFF2-40B4-BE49-F238E27FC236}">
              <a16:creationId xmlns:a16="http://schemas.microsoft.com/office/drawing/2014/main" id="{01BDBB30-A73B-4EC4-AF3A-B21E6AA179F8}"/>
            </a:ext>
          </a:extLst>
        </xdr:cNvPr>
        <xdr:cNvGrpSpPr>
          <a:grpSpLocks/>
        </xdr:cNvGrpSpPr>
      </xdr:nvGrpSpPr>
      <xdr:grpSpPr bwMode="auto">
        <a:xfrm>
          <a:off x="2884170" y="1110615"/>
          <a:ext cx="952500" cy="481965"/>
          <a:chOff x="3001990" y="1466491"/>
          <a:chExt cx="996600" cy="486256"/>
        </a:xfrm>
      </xdr:grpSpPr>
      <xdr:grpSp>
        <xdr:nvGrpSpPr>
          <xdr:cNvPr id="48" name="Group 37">
            <a:extLst>
              <a:ext uri="{FF2B5EF4-FFF2-40B4-BE49-F238E27FC236}">
                <a16:creationId xmlns:a16="http://schemas.microsoft.com/office/drawing/2014/main" id="{D61C8B67-73AA-EAAF-1B6E-24542D7AA774}"/>
              </a:ext>
            </a:extLst>
          </xdr:cNvPr>
          <xdr:cNvGrpSpPr>
            <a:grpSpLocks/>
          </xdr:cNvGrpSpPr>
        </xdr:nvGrpSpPr>
        <xdr:grpSpPr bwMode="auto">
          <a:xfrm>
            <a:off x="3798950" y="1466491"/>
            <a:ext cx="199640" cy="486256"/>
            <a:chOff x="144" y="209"/>
            <a:chExt cx="20" cy="51"/>
          </a:xfrm>
        </xdr:grpSpPr>
        <xdr:sp macro="" textlink="">
          <xdr:nvSpPr>
            <xdr:cNvPr id="50" name="Line 38">
              <a:extLst>
                <a:ext uri="{FF2B5EF4-FFF2-40B4-BE49-F238E27FC236}">
                  <a16:creationId xmlns:a16="http://schemas.microsoft.com/office/drawing/2014/main" id="{6F5752DD-5963-87C8-FB93-AEF2ECCD6866}"/>
                </a:ext>
              </a:extLst>
            </xdr:cNvPr>
            <xdr:cNvSpPr>
              <a:spLocks noChangeShapeType="1"/>
            </xdr:cNvSpPr>
          </xdr:nvSpPr>
          <xdr:spPr bwMode="auto">
            <a:xfrm>
              <a:off x="144" y="209"/>
              <a:ext cx="20" cy="0"/>
            </a:xfrm>
            <a:prstGeom prst="line">
              <a:avLst/>
            </a:prstGeom>
            <a:noFill/>
            <a:ln w="9525">
              <a:solidFill>
                <a:srgbClr val="000000"/>
              </a:solidFill>
              <a:round/>
              <a:headEnd/>
              <a:tailEnd/>
            </a:ln>
          </xdr:spPr>
        </xdr:sp>
        <xdr:sp macro="" textlink="">
          <xdr:nvSpPr>
            <xdr:cNvPr id="51" name="Line 39">
              <a:extLst>
                <a:ext uri="{FF2B5EF4-FFF2-40B4-BE49-F238E27FC236}">
                  <a16:creationId xmlns:a16="http://schemas.microsoft.com/office/drawing/2014/main" id="{4782878F-24B4-7B08-FE6E-B0E780363EE2}"/>
                </a:ext>
              </a:extLst>
            </xdr:cNvPr>
            <xdr:cNvSpPr>
              <a:spLocks noChangeShapeType="1"/>
            </xdr:cNvSpPr>
          </xdr:nvSpPr>
          <xdr:spPr bwMode="auto">
            <a:xfrm>
              <a:off x="164" y="209"/>
              <a:ext cx="0" cy="51"/>
            </a:xfrm>
            <a:prstGeom prst="line">
              <a:avLst/>
            </a:prstGeom>
            <a:noFill/>
            <a:ln w="9525">
              <a:solidFill>
                <a:srgbClr val="000000"/>
              </a:solidFill>
              <a:round/>
              <a:headEnd/>
              <a:tailEnd/>
            </a:ln>
          </xdr:spPr>
        </xdr:sp>
        <xdr:sp macro="" textlink="">
          <xdr:nvSpPr>
            <xdr:cNvPr id="52" name="Line 40">
              <a:extLst>
                <a:ext uri="{FF2B5EF4-FFF2-40B4-BE49-F238E27FC236}">
                  <a16:creationId xmlns:a16="http://schemas.microsoft.com/office/drawing/2014/main" id="{1666B3C3-C799-A2C7-0DE9-697C8C34BD60}"/>
                </a:ext>
              </a:extLst>
            </xdr:cNvPr>
            <xdr:cNvSpPr>
              <a:spLocks noChangeShapeType="1"/>
            </xdr:cNvSpPr>
          </xdr:nvSpPr>
          <xdr:spPr bwMode="auto">
            <a:xfrm flipH="1">
              <a:off x="144" y="260"/>
              <a:ext cx="20" cy="0"/>
            </a:xfrm>
            <a:prstGeom prst="line">
              <a:avLst/>
            </a:prstGeom>
            <a:noFill/>
            <a:ln w="9525">
              <a:solidFill>
                <a:srgbClr val="000000"/>
              </a:solidFill>
              <a:round/>
              <a:headEnd/>
              <a:tailEnd/>
            </a:ln>
          </xdr:spPr>
        </xdr:sp>
        <xdr:sp macro="" textlink="">
          <xdr:nvSpPr>
            <xdr:cNvPr id="53" name="Line 41">
              <a:extLst>
                <a:ext uri="{FF2B5EF4-FFF2-40B4-BE49-F238E27FC236}">
                  <a16:creationId xmlns:a16="http://schemas.microsoft.com/office/drawing/2014/main" id="{7C39FD4D-8AED-27FB-365A-4BF5084A047E}"/>
                </a:ext>
              </a:extLst>
            </xdr:cNvPr>
            <xdr:cNvSpPr>
              <a:spLocks noChangeShapeType="1"/>
            </xdr:cNvSpPr>
          </xdr:nvSpPr>
          <xdr:spPr bwMode="auto">
            <a:xfrm flipH="1">
              <a:off x="144" y="243"/>
              <a:ext cx="20" cy="0"/>
            </a:xfrm>
            <a:prstGeom prst="line">
              <a:avLst/>
            </a:prstGeom>
            <a:noFill/>
            <a:ln w="9525">
              <a:solidFill>
                <a:srgbClr val="000000"/>
              </a:solidFill>
              <a:round/>
              <a:headEnd/>
              <a:tailEnd/>
            </a:ln>
          </xdr:spPr>
        </xdr:sp>
        <xdr:sp macro="" textlink="">
          <xdr:nvSpPr>
            <xdr:cNvPr id="54" name="Line 42">
              <a:extLst>
                <a:ext uri="{FF2B5EF4-FFF2-40B4-BE49-F238E27FC236}">
                  <a16:creationId xmlns:a16="http://schemas.microsoft.com/office/drawing/2014/main" id="{2F4B62E9-3FC2-9E5A-1478-96FD31415C85}"/>
                </a:ext>
              </a:extLst>
            </xdr:cNvPr>
            <xdr:cNvSpPr>
              <a:spLocks noChangeShapeType="1"/>
            </xdr:cNvSpPr>
          </xdr:nvSpPr>
          <xdr:spPr bwMode="auto">
            <a:xfrm>
              <a:off x="164" y="226"/>
              <a:ext cx="0" cy="0"/>
            </a:xfrm>
            <a:prstGeom prst="line">
              <a:avLst/>
            </a:prstGeom>
            <a:noFill/>
            <a:ln w="9525">
              <a:solidFill>
                <a:srgbClr val="000000"/>
              </a:solidFill>
              <a:round/>
              <a:headEnd/>
              <a:tailEnd/>
            </a:ln>
          </xdr:spPr>
        </xdr:sp>
        <xdr:sp macro="" textlink="">
          <xdr:nvSpPr>
            <xdr:cNvPr id="55" name="Line 43">
              <a:extLst>
                <a:ext uri="{FF2B5EF4-FFF2-40B4-BE49-F238E27FC236}">
                  <a16:creationId xmlns:a16="http://schemas.microsoft.com/office/drawing/2014/main" id="{20700F7D-0661-5C99-AA05-02259F5FAE8C}"/>
                </a:ext>
              </a:extLst>
            </xdr:cNvPr>
            <xdr:cNvSpPr>
              <a:spLocks noChangeShapeType="1"/>
            </xdr:cNvSpPr>
          </xdr:nvSpPr>
          <xdr:spPr bwMode="auto">
            <a:xfrm flipH="1">
              <a:off x="144" y="226"/>
              <a:ext cx="20" cy="0"/>
            </a:xfrm>
            <a:prstGeom prst="line">
              <a:avLst/>
            </a:prstGeom>
            <a:noFill/>
            <a:ln w="9525">
              <a:solidFill>
                <a:srgbClr val="000000"/>
              </a:solidFill>
              <a:round/>
              <a:headEnd/>
              <a:tailEnd/>
            </a:ln>
          </xdr:spPr>
        </xdr:sp>
      </xdr:grpSp>
      <xdr:sp macro="" textlink="">
        <xdr:nvSpPr>
          <xdr:cNvPr id="49" name="Rectangle 58">
            <a:extLst>
              <a:ext uri="{FF2B5EF4-FFF2-40B4-BE49-F238E27FC236}">
                <a16:creationId xmlns:a16="http://schemas.microsoft.com/office/drawing/2014/main" id="{7005ECEE-87B2-553B-F363-E8B6CB690F1E}"/>
              </a:ext>
            </a:extLst>
          </xdr:cNvPr>
          <xdr:cNvSpPr>
            <a:spLocks noChangeArrowheads="1"/>
          </xdr:cNvSpPr>
        </xdr:nvSpPr>
        <xdr:spPr bwMode="auto">
          <a:xfrm>
            <a:off x="3001990" y="1476216"/>
            <a:ext cx="986634" cy="457081"/>
          </a:xfrm>
          <a:prstGeom prst="rect">
            <a:avLst/>
          </a:prstGeom>
          <a:noFill/>
          <a:ln w="9525">
            <a:noFill/>
            <a:miter lim="800000"/>
            <a:headEnd/>
            <a:tailEnd/>
          </a:ln>
        </xdr:spPr>
        <xdr:txBody>
          <a:bodyPr vertOverflow="clip" wrap="square" lIns="27432" tIns="22860" rIns="0" bIns="0" anchor="t" upright="1"/>
          <a:lstStyle/>
          <a:p>
            <a:pPr algn="l" rtl="1">
              <a:defRPr sz="1000"/>
            </a:pPr>
            <a:r>
              <a:rPr lang="de-DE" sz="800" b="0" i="0" strike="noStrike">
                <a:solidFill>
                  <a:srgbClr val="0000FF"/>
                </a:solidFill>
                <a:latin typeface="Arial"/>
                <a:cs typeface="Arial"/>
              </a:rPr>
              <a:t>Supermarket</a:t>
            </a:r>
          </a:p>
          <a:p>
            <a:pPr algn="l" rtl="1">
              <a:defRPr sz="1000"/>
            </a:pPr>
            <a:r>
              <a:rPr lang="de-DE" sz="800" b="0" i="0" strike="noStrike">
                <a:solidFill>
                  <a:srgbClr val="0000FF"/>
                </a:solidFill>
                <a:latin typeface="Arial"/>
                <a:cs typeface="Arial"/>
              </a:rPr>
              <a:t>Limited Inventory</a:t>
            </a:r>
          </a:p>
          <a:p>
            <a:pPr algn="l" rtl="1">
              <a:defRPr sz="1000"/>
            </a:pPr>
            <a:r>
              <a:rPr lang="de-DE" sz="800" b="0" i="0" strike="noStrike">
                <a:solidFill>
                  <a:srgbClr val="0000FF"/>
                </a:solidFill>
                <a:latin typeface="Arial"/>
                <a:cs typeface="Arial"/>
              </a:rPr>
              <a:t>Kanban-controlled</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321469</xdr:colOff>
      <xdr:row>0</xdr:row>
      <xdr:rowOff>309563</xdr:rowOff>
    </xdr:from>
    <xdr:to>
      <xdr:col>1</xdr:col>
      <xdr:colOff>39307</xdr:colOff>
      <xdr:row>2</xdr:row>
      <xdr:rowOff>267114</xdr:rowOff>
    </xdr:to>
    <xdr:pic>
      <xdr:nvPicPr>
        <xdr:cNvPr id="2" name="Picture 1">
          <a:extLst>
            <a:ext uri="{FF2B5EF4-FFF2-40B4-BE49-F238E27FC236}">
              <a16:creationId xmlns:a16="http://schemas.microsoft.com/office/drawing/2014/main" id="{C236033D-CE50-459D-B8DB-5E259E27EFF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321469" y="309563"/>
          <a:ext cx="408401" cy="50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166007</xdr:colOff>
      <xdr:row>3</xdr:row>
      <xdr:rowOff>133350</xdr:rowOff>
    </xdr:from>
    <xdr:to>
      <xdr:col>28</xdr:col>
      <xdr:colOff>139337</xdr:colOff>
      <xdr:row>36</xdr:row>
      <xdr:rowOff>141515</xdr:rowOff>
    </xdr:to>
    <xdr:pic>
      <xdr:nvPicPr>
        <xdr:cNvPr id="5" name="Picture 4">
          <a:extLst>
            <a:ext uri="{FF2B5EF4-FFF2-40B4-BE49-F238E27FC236}">
              <a16:creationId xmlns:a16="http://schemas.microsoft.com/office/drawing/2014/main" id="{C654ABAC-D71B-C543-8CCF-EE618CA4E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4307" y="1009650"/>
          <a:ext cx="4640580" cy="673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258535</xdr:colOff>
      <xdr:row>4</xdr:row>
      <xdr:rowOff>54429</xdr:rowOff>
    </xdr:from>
    <xdr:to>
      <xdr:col>24</xdr:col>
      <xdr:colOff>17940</xdr:colOff>
      <xdr:row>5</xdr:row>
      <xdr:rowOff>181053</xdr:rowOff>
    </xdr:to>
    <xdr:pic>
      <xdr:nvPicPr>
        <xdr:cNvPr id="2" name="Picture 1">
          <a:extLst>
            <a:ext uri="{FF2B5EF4-FFF2-40B4-BE49-F238E27FC236}">
              <a16:creationId xmlns:a16="http://schemas.microsoft.com/office/drawing/2014/main" id="{D8D5532F-442B-7F67-DA41-1E6B137E465C}"/>
            </a:ext>
          </a:extLst>
        </xdr:cNvPr>
        <xdr:cNvPicPr>
          <a:picLocks noChangeAspect="1"/>
        </xdr:cNvPicPr>
      </xdr:nvPicPr>
      <xdr:blipFill>
        <a:blip xmlns:r="http://schemas.openxmlformats.org/officeDocument/2006/relationships" r:embed="rId2"/>
        <a:stretch>
          <a:fillRect/>
        </a:stretch>
      </xdr:blipFill>
      <xdr:spPr>
        <a:xfrm>
          <a:off x="24805821" y="1129393"/>
          <a:ext cx="1800476" cy="5620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806824</xdr:colOff>
      <xdr:row>10</xdr:row>
      <xdr:rowOff>67235</xdr:rowOff>
    </xdr:from>
    <xdr:to>
      <xdr:col>11</xdr:col>
      <xdr:colOff>1143000</xdr:colOff>
      <xdr:row>10</xdr:row>
      <xdr:rowOff>190500</xdr:rowOff>
    </xdr:to>
    <xdr:sp macro="" textlink="">
      <xdr:nvSpPr>
        <xdr:cNvPr id="2" name="Arrow: Left 1">
          <a:extLst>
            <a:ext uri="{FF2B5EF4-FFF2-40B4-BE49-F238E27FC236}">
              <a16:creationId xmlns:a16="http://schemas.microsoft.com/office/drawing/2014/main" id="{A9113A7B-F697-3FBA-4B01-55EF5E9A1A60}"/>
            </a:ext>
          </a:extLst>
        </xdr:cNvPr>
        <xdr:cNvSpPr/>
      </xdr:nvSpPr>
      <xdr:spPr>
        <a:xfrm>
          <a:off x="12987618" y="2756647"/>
          <a:ext cx="336176" cy="123265"/>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xdr:colOff>
      <xdr:row>0</xdr:row>
      <xdr:rowOff>0</xdr:rowOff>
    </xdr:from>
    <xdr:to>
      <xdr:col>2</xdr:col>
      <xdr:colOff>0</xdr:colOff>
      <xdr:row>0</xdr:row>
      <xdr:rowOff>0</xdr:rowOff>
    </xdr:to>
    <xdr:grpSp>
      <xdr:nvGrpSpPr>
        <xdr:cNvPr id="2" name="Group 1">
          <a:extLst>
            <a:ext uri="{FF2B5EF4-FFF2-40B4-BE49-F238E27FC236}">
              <a16:creationId xmlns:a16="http://schemas.microsoft.com/office/drawing/2014/main" id="{27F7D67C-4D16-43ED-BF57-AC5C836C27DC}"/>
            </a:ext>
          </a:extLst>
        </xdr:cNvPr>
        <xdr:cNvGrpSpPr/>
      </xdr:nvGrpSpPr>
      <xdr:grpSpPr>
        <a:xfrm>
          <a:off x="1905" y="0"/>
          <a:ext cx="446330" cy="0"/>
          <a:chOff x="9222105" y="10359390"/>
          <a:chExt cx="4121091" cy="4292563"/>
        </a:xfrm>
      </xdr:grpSpPr>
      <xdr:pic>
        <xdr:nvPicPr>
          <xdr:cNvPr id="3" name="Picture 2">
            <a:extLst>
              <a:ext uri="{FF2B5EF4-FFF2-40B4-BE49-F238E27FC236}">
                <a16:creationId xmlns:a16="http://schemas.microsoft.com/office/drawing/2014/main" id="{9CFE71F7-1E90-D398-8EC0-B2C5EBAA74D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9222105" y="10359390"/>
            <a:ext cx="4121091" cy="4292563"/>
          </a:xfrm>
          <a:prstGeom prst="rect">
            <a:avLst/>
          </a:prstGeom>
        </xdr:spPr>
      </xdr:pic>
      <xdr:sp macro="" textlink="">
        <xdr:nvSpPr>
          <xdr:cNvPr id="4" name="Rectangle 3">
            <a:extLst>
              <a:ext uri="{FF2B5EF4-FFF2-40B4-BE49-F238E27FC236}">
                <a16:creationId xmlns:a16="http://schemas.microsoft.com/office/drawing/2014/main" id="{292CD3D9-903A-C6A8-4F42-BDC263E49F31}"/>
              </a:ext>
            </a:extLst>
          </xdr:cNvPr>
          <xdr:cNvSpPr/>
        </xdr:nvSpPr>
        <xdr:spPr>
          <a:xfrm>
            <a:off x="10513695" y="12306300"/>
            <a:ext cx="1230630" cy="39624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clientData/>
  </xdr:twoCellAnchor>
  <xdr:twoCellAnchor>
    <xdr:from>
      <xdr:col>12</xdr:col>
      <xdr:colOff>59615</xdr:colOff>
      <xdr:row>1</xdr:row>
      <xdr:rowOff>162597</xdr:rowOff>
    </xdr:from>
    <xdr:to>
      <xdr:col>15</xdr:col>
      <xdr:colOff>282229</xdr:colOff>
      <xdr:row>9</xdr:row>
      <xdr:rowOff>193348</xdr:rowOff>
    </xdr:to>
    <xdr:sp macro="" textlink="">
      <xdr:nvSpPr>
        <xdr:cNvPr id="5" name="Arrow: Up 4">
          <a:extLst>
            <a:ext uri="{FF2B5EF4-FFF2-40B4-BE49-F238E27FC236}">
              <a16:creationId xmlns:a16="http://schemas.microsoft.com/office/drawing/2014/main" id="{C425DFCB-3F5C-4216-A7B1-E775605AEA5A}"/>
            </a:ext>
          </a:extLst>
        </xdr:cNvPr>
        <xdr:cNvSpPr/>
      </xdr:nvSpPr>
      <xdr:spPr>
        <a:xfrm>
          <a:off x="4082975" y="360717"/>
          <a:ext cx="1297034" cy="161571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25997</xdr:colOff>
      <xdr:row>14</xdr:row>
      <xdr:rowOff>164503</xdr:rowOff>
    </xdr:from>
    <xdr:to>
      <xdr:col>15</xdr:col>
      <xdr:colOff>248611</xdr:colOff>
      <xdr:row>22</xdr:row>
      <xdr:rowOff>193349</xdr:rowOff>
    </xdr:to>
    <xdr:sp macro="" textlink="">
      <xdr:nvSpPr>
        <xdr:cNvPr id="6" name="Arrow: Up 5">
          <a:extLst>
            <a:ext uri="{FF2B5EF4-FFF2-40B4-BE49-F238E27FC236}">
              <a16:creationId xmlns:a16="http://schemas.microsoft.com/office/drawing/2014/main" id="{ACC0A230-B878-4299-A7EA-01C1DD011ACD}"/>
            </a:ext>
          </a:extLst>
        </xdr:cNvPr>
        <xdr:cNvSpPr/>
      </xdr:nvSpPr>
      <xdr:spPr>
        <a:xfrm>
          <a:off x="4049357" y="2823883"/>
          <a:ext cx="1297034" cy="161380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18377</xdr:colOff>
      <xdr:row>27</xdr:row>
      <xdr:rowOff>149488</xdr:rowOff>
    </xdr:from>
    <xdr:to>
      <xdr:col>15</xdr:col>
      <xdr:colOff>248611</xdr:colOff>
      <xdr:row>35</xdr:row>
      <xdr:rowOff>174523</xdr:rowOff>
    </xdr:to>
    <xdr:sp macro="" textlink="">
      <xdr:nvSpPr>
        <xdr:cNvPr id="7" name="Arrow: Up 6">
          <a:extLst>
            <a:ext uri="{FF2B5EF4-FFF2-40B4-BE49-F238E27FC236}">
              <a16:creationId xmlns:a16="http://schemas.microsoft.com/office/drawing/2014/main" id="{7612AED1-89ED-45B1-B46E-1FEBCBD8DA3A}"/>
            </a:ext>
          </a:extLst>
        </xdr:cNvPr>
        <xdr:cNvSpPr/>
      </xdr:nvSpPr>
      <xdr:spPr>
        <a:xfrm>
          <a:off x="4041737" y="5247268"/>
          <a:ext cx="1304654" cy="160999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54124</xdr:colOff>
      <xdr:row>40</xdr:row>
      <xdr:rowOff>130662</xdr:rowOff>
    </xdr:from>
    <xdr:to>
      <xdr:col>15</xdr:col>
      <xdr:colOff>267213</xdr:colOff>
      <xdr:row>48</xdr:row>
      <xdr:rowOff>172843</xdr:rowOff>
    </xdr:to>
    <xdr:sp macro="" textlink="">
      <xdr:nvSpPr>
        <xdr:cNvPr id="8" name="Arrow: Up 7">
          <a:extLst>
            <a:ext uri="{FF2B5EF4-FFF2-40B4-BE49-F238E27FC236}">
              <a16:creationId xmlns:a16="http://schemas.microsoft.com/office/drawing/2014/main" id="{B49F3AA2-07DA-405E-B0B1-0D32253DC71A}"/>
            </a:ext>
          </a:extLst>
        </xdr:cNvPr>
        <xdr:cNvSpPr/>
      </xdr:nvSpPr>
      <xdr:spPr>
        <a:xfrm>
          <a:off x="4077484" y="7697322"/>
          <a:ext cx="1287509" cy="162714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95361</xdr:colOff>
      <xdr:row>53</xdr:row>
      <xdr:rowOff>113741</xdr:rowOff>
    </xdr:from>
    <xdr:to>
      <xdr:col>15</xdr:col>
      <xdr:colOff>289400</xdr:colOff>
      <xdr:row>61</xdr:row>
      <xdr:rowOff>169257</xdr:rowOff>
    </xdr:to>
    <xdr:sp macro="" textlink="">
      <xdr:nvSpPr>
        <xdr:cNvPr id="9" name="Arrow: Up 8">
          <a:extLst>
            <a:ext uri="{FF2B5EF4-FFF2-40B4-BE49-F238E27FC236}">
              <a16:creationId xmlns:a16="http://schemas.microsoft.com/office/drawing/2014/main" id="{6618F334-C73A-402F-954C-864D635DBC70}"/>
            </a:ext>
          </a:extLst>
        </xdr:cNvPr>
        <xdr:cNvSpPr/>
      </xdr:nvSpPr>
      <xdr:spPr>
        <a:xfrm>
          <a:off x="4118721" y="10164521"/>
          <a:ext cx="1268459" cy="164047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66</xdr:row>
      <xdr:rowOff>152850</xdr:rowOff>
    </xdr:from>
    <xdr:to>
      <xdr:col>15</xdr:col>
      <xdr:colOff>265307</xdr:colOff>
      <xdr:row>74</xdr:row>
      <xdr:rowOff>189316</xdr:rowOff>
    </xdr:to>
    <xdr:sp macro="" textlink="">
      <xdr:nvSpPr>
        <xdr:cNvPr id="10" name="Arrow: Up 9">
          <a:extLst>
            <a:ext uri="{FF2B5EF4-FFF2-40B4-BE49-F238E27FC236}">
              <a16:creationId xmlns:a16="http://schemas.microsoft.com/office/drawing/2014/main" id="{59B03F43-7679-42DE-843A-6761B2B3CFD3}"/>
            </a:ext>
          </a:extLst>
        </xdr:cNvPr>
        <xdr:cNvSpPr/>
      </xdr:nvSpPr>
      <xdr:spPr>
        <a:xfrm>
          <a:off x="4081293" y="12680130"/>
          <a:ext cx="1281794"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65329</xdr:colOff>
      <xdr:row>79</xdr:row>
      <xdr:rowOff>135929</xdr:rowOff>
    </xdr:from>
    <xdr:to>
      <xdr:col>15</xdr:col>
      <xdr:colOff>284133</xdr:colOff>
      <xdr:row>87</xdr:row>
      <xdr:rowOff>170490</xdr:rowOff>
    </xdr:to>
    <xdr:sp macro="" textlink="">
      <xdr:nvSpPr>
        <xdr:cNvPr id="11" name="Arrow: Up 10">
          <a:extLst>
            <a:ext uri="{FF2B5EF4-FFF2-40B4-BE49-F238E27FC236}">
              <a16:creationId xmlns:a16="http://schemas.microsoft.com/office/drawing/2014/main" id="{72F6CF7B-8D26-4387-AFEA-6F936762A666}"/>
            </a:ext>
          </a:extLst>
        </xdr:cNvPr>
        <xdr:cNvSpPr/>
      </xdr:nvSpPr>
      <xdr:spPr>
        <a:xfrm>
          <a:off x="4088689" y="15116849"/>
          <a:ext cx="1293224" cy="161952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63424</xdr:colOff>
      <xdr:row>92</xdr:row>
      <xdr:rowOff>171227</xdr:rowOff>
    </xdr:from>
    <xdr:to>
      <xdr:col>15</xdr:col>
      <xdr:colOff>286038</xdr:colOff>
      <xdr:row>101</xdr:row>
      <xdr:rowOff>19322</xdr:rowOff>
    </xdr:to>
    <xdr:sp macro="" textlink="">
      <xdr:nvSpPr>
        <xdr:cNvPr id="12" name="Arrow: Up 11">
          <a:extLst>
            <a:ext uri="{FF2B5EF4-FFF2-40B4-BE49-F238E27FC236}">
              <a16:creationId xmlns:a16="http://schemas.microsoft.com/office/drawing/2014/main" id="{3D5D7E7A-6CAF-46A4-81A2-4325048D33D9}"/>
            </a:ext>
          </a:extLst>
        </xdr:cNvPr>
        <xdr:cNvSpPr/>
      </xdr:nvSpPr>
      <xdr:spPr>
        <a:xfrm>
          <a:off x="4086784" y="17636267"/>
          <a:ext cx="1297034" cy="16311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59838</xdr:colOff>
      <xdr:row>105</xdr:row>
      <xdr:rowOff>130213</xdr:rowOff>
    </xdr:from>
    <xdr:to>
      <xdr:col>15</xdr:col>
      <xdr:colOff>286262</xdr:colOff>
      <xdr:row>113</xdr:row>
      <xdr:rowOff>172394</xdr:rowOff>
    </xdr:to>
    <xdr:sp macro="" textlink="">
      <xdr:nvSpPr>
        <xdr:cNvPr id="13" name="Arrow: Up 12">
          <a:extLst>
            <a:ext uri="{FF2B5EF4-FFF2-40B4-BE49-F238E27FC236}">
              <a16:creationId xmlns:a16="http://schemas.microsoft.com/office/drawing/2014/main" id="{15CED4CA-9D05-41DF-BB87-81818B59C9FC}"/>
            </a:ext>
          </a:extLst>
        </xdr:cNvPr>
        <xdr:cNvSpPr/>
      </xdr:nvSpPr>
      <xdr:spPr>
        <a:xfrm>
          <a:off x="4083198" y="20071753"/>
          <a:ext cx="1300844" cy="162714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37426</xdr:colOff>
      <xdr:row>119</xdr:row>
      <xdr:rowOff>141420</xdr:rowOff>
    </xdr:from>
    <xdr:to>
      <xdr:col>15</xdr:col>
      <xdr:colOff>246705</xdr:colOff>
      <xdr:row>127</xdr:row>
      <xdr:rowOff>177886</xdr:rowOff>
    </xdr:to>
    <xdr:sp macro="" textlink="">
      <xdr:nvSpPr>
        <xdr:cNvPr id="14" name="Arrow: Up 13">
          <a:extLst>
            <a:ext uri="{FF2B5EF4-FFF2-40B4-BE49-F238E27FC236}">
              <a16:creationId xmlns:a16="http://schemas.microsoft.com/office/drawing/2014/main" id="{677BFF34-29E0-4713-B9C6-EB2502DBA1CA}"/>
            </a:ext>
          </a:extLst>
        </xdr:cNvPr>
        <xdr:cNvSpPr/>
      </xdr:nvSpPr>
      <xdr:spPr>
        <a:xfrm>
          <a:off x="4060786" y="22559460"/>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58157</xdr:colOff>
      <xdr:row>132</xdr:row>
      <xdr:rowOff>171451</xdr:rowOff>
    </xdr:from>
    <xdr:to>
      <xdr:col>15</xdr:col>
      <xdr:colOff>254101</xdr:colOff>
      <xdr:row>141</xdr:row>
      <xdr:rowOff>2401</xdr:rowOff>
    </xdr:to>
    <xdr:sp macro="" textlink="">
      <xdr:nvSpPr>
        <xdr:cNvPr id="15" name="Arrow: Up 14">
          <a:extLst>
            <a:ext uri="{FF2B5EF4-FFF2-40B4-BE49-F238E27FC236}">
              <a16:creationId xmlns:a16="http://schemas.microsoft.com/office/drawing/2014/main" id="{6A907A06-A61B-466A-B6A2-23DDDF7E4230}"/>
            </a:ext>
          </a:extLst>
        </xdr:cNvPr>
        <xdr:cNvSpPr/>
      </xdr:nvSpPr>
      <xdr:spPr>
        <a:xfrm>
          <a:off x="4081517" y="25073611"/>
          <a:ext cx="1270364" cy="161403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145</xdr:row>
      <xdr:rowOff>134024</xdr:rowOff>
    </xdr:from>
    <xdr:to>
      <xdr:col>15</xdr:col>
      <xdr:colOff>282452</xdr:colOff>
      <xdr:row>153</xdr:row>
      <xdr:rowOff>174300</xdr:rowOff>
    </xdr:to>
    <xdr:sp macro="" textlink="">
      <xdr:nvSpPr>
        <xdr:cNvPr id="16" name="Arrow: Up 15">
          <a:extLst>
            <a:ext uri="{FF2B5EF4-FFF2-40B4-BE49-F238E27FC236}">
              <a16:creationId xmlns:a16="http://schemas.microsoft.com/office/drawing/2014/main" id="{D8366E83-B212-4247-B8C9-576C571A475B}"/>
            </a:ext>
          </a:extLst>
        </xdr:cNvPr>
        <xdr:cNvSpPr/>
      </xdr:nvSpPr>
      <xdr:spPr>
        <a:xfrm>
          <a:off x="4081293" y="27512684"/>
          <a:ext cx="1298939" cy="162523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59615</xdr:colOff>
      <xdr:row>158</xdr:row>
      <xdr:rowOff>162597</xdr:rowOff>
    </xdr:from>
    <xdr:to>
      <xdr:col>15</xdr:col>
      <xdr:colOff>282229</xdr:colOff>
      <xdr:row>166</xdr:row>
      <xdr:rowOff>193348</xdr:rowOff>
    </xdr:to>
    <xdr:sp macro="" textlink="">
      <xdr:nvSpPr>
        <xdr:cNvPr id="17" name="Arrow: Up 16">
          <a:extLst>
            <a:ext uri="{FF2B5EF4-FFF2-40B4-BE49-F238E27FC236}">
              <a16:creationId xmlns:a16="http://schemas.microsoft.com/office/drawing/2014/main" id="{E7E9252B-815B-4F8D-846F-004C5E436875}"/>
            </a:ext>
          </a:extLst>
        </xdr:cNvPr>
        <xdr:cNvSpPr/>
      </xdr:nvSpPr>
      <xdr:spPr>
        <a:xfrm>
          <a:off x="4082975" y="29994897"/>
          <a:ext cx="1297034" cy="161571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25997</xdr:colOff>
      <xdr:row>171</xdr:row>
      <xdr:rowOff>164503</xdr:rowOff>
    </xdr:from>
    <xdr:to>
      <xdr:col>15</xdr:col>
      <xdr:colOff>248611</xdr:colOff>
      <xdr:row>179</xdr:row>
      <xdr:rowOff>193349</xdr:rowOff>
    </xdr:to>
    <xdr:sp macro="" textlink="">
      <xdr:nvSpPr>
        <xdr:cNvPr id="18" name="Arrow: Up 17">
          <a:extLst>
            <a:ext uri="{FF2B5EF4-FFF2-40B4-BE49-F238E27FC236}">
              <a16:creationId xmlns:a16="http://schemas.microsoft.com/office/drawing/2014/main" id="{CFBEE136-2EE5-4567-8AF4-4635B3058498}"/>
            </a:ext>
          </a:extLst>
        </xdr:cNvPr>
        <xdr:cNvSpPr/>
      </xdr:nvSpPr>
      <xdr:spPr>
        <a:xfrm>
          <a:off x="4049357" y="32480923"/>
          <a:ext cx="1297034" cy="161380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18377</xdr:colOff>
      <xdr:row>184</xdr:row>
      <xdr:rowOff>149488</xdr:rowOff>
    </xdr:from>
    <xdr:to>
      <xdr:col>15</xdr:col>
      <xdr:colOff>248611</xdr:colOff>
      <xdr:row>192</xdr:row>
      <xdr:rowOff>174523</xdr:rowOff>
    </xdr:to>
    <xdr:sp macro="" textlink="">
      <xdr:nvSpPr>
        <xdr:cNvPr id="19" name="Arrow: Up 18">
          <a:extLst>
            <a:ext uri="{FF2B5EF4-FFF2-40B4-BE49-F238E27FC236}">
              <a16:creationId xmlns:a16="http://schemas.microsoft.com/office/drawing/2014/main" id="{5586E456-CD73-4C6F-9D9F-5869C067D420}"/>
            </a:ext>
          </a:extLst>
        </xdr:cNvPr>
        <xdr:cNvSpPr/>
      </xdr:nvSpPr>
      <xdr:spPr>
        <a:xfrm>
          <a:off x="4041737" y="34942408"/>
          <a:ext cx="1304654" cy="160999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54124</xdr:colOff>
      <xdr:row>197</xdr:row>
      <xdr:rowOff>130662</xdr:rowOff>
    </xdr:from>
    <xdr:to>
      <xdr:col>15</xdr:col>
      <xdr:colOff>267213</xdr:colOff>
      <xdr:row>205</xdr:row>
      <xdr:rowOff>172843</xdr:rowOff>
    </xdr:to>
    <xdr:sp macro="" textlink="">
      <xdr:nvSpPr>
        <xdr:cNvPr id="20" name="Arrow: Up 19">
          <a:extLst>
            <a:ext uri="{FF2B5EF4-FFF2-40B4-BE49-F238E27FC236}">
              <a16:creationId xmlns:a16="http://schemas.microsoft.com/office/drawing/2014/main" id="{E83742FB-B16B-4F0E-932A-51F1FE1DBE31}"/>
            </a:ext>
          </a:extLst>
        </xdr:cNvPr>
        <xdr:cNvSpPr/>
      </xdr:nvSpPr>
      <xdr:spPr>
        <a:xfrm>
          <a:off x="4077484" y="37369602"/>
          <a:ext cx="1287509" cy="162714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95361</xdr:colOff>
      <xdr:row>210</xdr:row>
      <xdr:rowOff>113741</xdr:rowOff>
    </xdr:from>
    <xdr:to>
      <xdr:col>15</xdr:col>
      <xdr:colOff>289400</xdr:colOff>
      <xdr:row>218</xdr:row>
      <xdr:rowOff>169257</xdr:rowOff>
    </xdr:to>
    <xdr:sp macro="" textlink="">
      <xdr:nvSpPr>
        <xdr:cNvPr id="21" name="Arrow: Up 20">
          <a:extLst>
            <a:ext uri="{FF2B5EF4-FFF2-40B4-BE49-F238E27FC236}">
              <a16:creationId xmlns:a16="http://schemas.microsoft.com/office/drawing/2014/main" id="{FE3BF6DF-01C6-419C-887B-BE99832B2FDE}"/>
            </a:ext>
          </a:extLst>
        </xdr:cNvPr>
        <xdr:cNvSpPr/>
      </xdr:nvSpPr>
      <xdr:spPr>
        <a:xfrm>
          <a:off x="4118721" y="39836801"/>
          <a:ext cx="1268459" cy="164047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223</xdr:row>
      <xdr:rowOff>152850</xdr:rowOff>
    </xdr:from>
    <xdr:to>
      <xdr:col>15</xdr:col>
      <xdr:colOff>265307</xdr:colOff>
      <xdr:row>231</xdr:row>
      <xdr:rowOff>189316</xdr:rowOff>
    </xdr:to>
    <xdr:sp macro="" textlink="">
      <xdr:nvSpPr>
        <xdr:cNvPr id="22" name="Arrow: Up 21">
          <a:extLst>
            <a:ext uri="{FF2B5EF4-FFF2-40B4-BE49-F238E27FC236}">
              <a16:creationId xmlns:a16="http://schemas.microsoft.com/office/drawing/2014/main" id="{8E5B9438-0BD2-4A4E-9E3E-7ED562A7D9BF}"/>
            </a:ext>
          </a:extLst>
        </xdr:cNvPr>
        <xdr:cNvSpPr/>
      </xdr:nvSpPr>
      <xdr:spPr>
        <a:xfrm>
          <a:off x="4081293" y="42352410"/>
          <a:ext cx="1281794"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65329</xdr:colOff>
      <xdr:row>236</xdr:row>
      <xdr:rowOff>135929</xdr:rowOff>
    </xdr:from>
    <xdr:to>
      <xdr:col>15</xdr:col>
      <xdr:colOff>284133</xdr:colOff>
      <xdr:row>244</xdr:row>
      <xdr:rowOff>170490</xdr:rowOff>
    </xdr:to>
    <xdr:sp macro="" textlink="">
      <xdr:nvSpPr>
        <xdr:cNvPr id="23" name="Arrow: Up 22">
          <a:extLst>
            <a:ext uri="{FF2B5EF4-FFF2-40B4-BE49-F238E27FC236}">
              <a16:creationId xmlns:a16="http://schemas.microsoft.com/office/drawing/2014/main" id="{B9AE8992-5B70-4D72-B4D1-ADEEF3C604FE}"/>
            </a:ext>
          </a:extLst>
        </xdr:cNvPr>
        <xdr:cNvSpPr/>
      </xdr:nvSpPr>
      <xdr:spPr>
        <a:xfrm>
          <a:off x="4088689" y="44789129"/>
          <a:ext cx="1293224" cy="161952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63424</xdr:colOff>
      <xdr:row>249</xdr:row>
      <xdr:rowOff>171227</xdr:rowOff>
    </xdr:from>
    <xdr:to>
      <xdr:col>15</xdr:col>
      <xdr:colOff>286038</xdr:colOff>
      <xdr:row>258</xdr:row>
      <xdr:rowOff>19322</xdr:rowOff>
    </xdr:to>
    <xdr:sp macro="" textlink="">
      <xdr:nvSpPr>
        <xdr:cNvPr id="24" name="Arrow: Up 23">
          <a:extLst>
            <a:ext uri="{FF2B5EF4-FFF2-40B4-BE49-F238E27FC236}">
              <a16:creationId xmlns:a16="http://schemas.microsoft.com/office/drawing/2014/main" id="{CF86B8A7-3839-429C-B5FF-6C365AB7361A}"/>
            </a:ext>
          </a:extLst>
        </xdr:cNvPr>
        <xdr:cNvSpPr/>
      </xdr:nvSpPr>
      <xdr:spPr>
        <a:xfrm>
          <a:off x="4086784" y="47308547"/>
          <a:ext cx="1297034" cy="16311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59838</xdr:colOff>
      <xdr:row>262</xdr:row>
      <xdr:rowOff>130213</xdr:rowOff>
    </xdr:from>
    <xdr:to>
      <xdr:col>15</xdr:col>
      <xdr:colOff>286262</xdr:colOff>
      <xdr:row>270</xdr:row>
      <xdr:rowOff>172394</xdr:rowOff>
    </xdr:to>
    <xdr:sp macro="" textlink="">
      <xdr:nvSpPr>
        <xdr:cNvPr id="25" name="Arrow: Up 24">
          <a:extLst>
            <a:ext uri="{FF2B5EF4-FFF2-40B4-BE49-F238E27FC236}">
              <a16:creationId xmlns:a16="http://schemas.microsoft.com/office/drawing/2014/main" id="{4CBFD319-51D6-4F95-ABD7-7099A08389C0}"/>
            </a:ext>
          </a:extLst>
        </xdr:cNvPr>
        <xdr:cNvSpPr/>
      </xdr:nvSpPr>
      <xdr:spPr>
        <a:xfrm>
          <a:off x="4083198" y="49744033"/>
          <a:ext cx="1300844" cy="162714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37426</xdr:colOff>
      <xdr:row>276</xdr:row>
      <xdr:rowOff>141420</xdr:rowOff>
    </xdr:from>
    <xdr:to>
      <xdr:col>15</xdr:col>
      <xdr:colOff>246705</xdr:colOff>
      <xdr:row>284</xdr:row>
      <xdr:rowOff>177886</xdr:rowOff>
    </xdr:to>
    <xdr:sp macro="" textlink="">
      <xdr:nvSpPr>
        <xdr:cNvPr id="26" name="Arrow: Up 25">
          <a:extLst>
            <a:ext uri="{FF2B5EF4-FFF2-40B4-BE49-F238E27FC236}">
              <a16:creationId xmlns:a16="http://schemas.microsoft.com/office/drawing/2014/main" id="{37379990-37CD-4BEA-A556-5DF81FAD0FC5}"/>
            </a:ext>
          </a:extLst>
        </xdr:cNvPr>
        <xdr:cNvSpPr/>
      </xdr:nvSpPr>
      <xdr:spPr>
        <a:xfrm>
          <a:off x="4060786" y="52231740"/>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58157</xdr:colOff>
      <xdr:row>289</xdr:row>
      <xdr:rowOff>171451</xdr:rowOff>
    </xdr:from>
    <xdr:to>
      <xdr:col>15</xdr:col>
      <xdr:colOff>254101</xdr:colOff>
      <xdr:row>298</xdr:row>
      <xdr:rowOff>2401</xdr:rowOff>
    </xdr:to>
    <xdr:sp macro="" textlink="">
      <xdr:nvSpPr>
        <xdr:cNvPr id="27" name="Arrow: Up 26">
          <a:extLst>
            <a:ext uri="{FF2B5EF4-FFF2-40B4-BE49-F238E27FC236}">
              <a16:creationId xmlns:a16="http://schemas.microsoft.com/office/drawing/2014/main" id="{35921556-A539-422D-BC66-AE64F73D5809}"/>
            </a:ext>
          </a:extLst>
        </xdr:cNvPr>
        <xdr:cNvSpPr/>
      </xdr:nvSpPr>
      <xdr:spPr>
        <a:xfrm>
          <a:off x="4081517" y="54745891"/>
          <a:ext cx="1270364" cy="161403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302</xdr:row>
      <xdr:rowOff>134024</xdr:rowOff>
    </xdr:from>
    <xdr:to>
      <xdr:col>15</xdr:col>
      <xdr:colOff>282452</xdr:colOff>
      <xdr:row>310</xdr:row>
      <xdr:rowOff>174300</xdr:rowOff>
    </xdr:to>
    <xdr:sp macro="" textlink="">
      <xdr:nvSpPr>
        <xdr:cNvPr id="28" name="Arrow: Up 27">
          <a:extLst>
            <a:ext uri="{FF2B5EF4-FFF2-40B4-BE49-F238E27FC236}">
              <a16:creationId xmlns:a16="http://schemas.microsoft.com/office/drawing/2014/main" id="{D3991BE7-1189-4851-9FE4-6BF896739504}"/>
            </a:ext>
          </a:extLst>
        </xdr:cNvPr>
        <xdr:cNvSpPr/>
      </xdr:nvSpPr>
      <xdr:spPr>
        <a:xfrm>
          <a:off x="4081293" y="57184964"/>
          <a:ext cx="1298939" cy="162523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37426</xdr:colOff>
      <xdr:row>316</xdr:row>
      <xdr:rowOff>141420</xdr:rowOff>
    </xdr:from>
    <xdr:to>
      <xdr:col>15</xdr:col>
      <xdr:colOff>246705</xdr:colOff>
      <xdr:row>324</xdr:row>
      <xdr:rowOff>177886</xdr:rowOff>
    </xdr:to>
    <xdr:sp macro="" textlink="">
      <xdr:nvSpPr>
        <xdr:cNvPr id="29" name="Arrow: Up 28">
          <a:extLst>
            <a:ext uri="{FF2B5EF4-FFF2-40B4-BE49-F238E27FC236}">
              <a16:creationId xmlns:a16="http://schemas.microsoft.com/office/drawing/2014/main" id="{C3FC162C-03F1-43CC-B797-8B3E92CEA216}"/>
            </a:ext>
          </a:extLst>
        </xdr:cNvPr>
        <xdr:cNvSpPr/>
      </xdr:nvSpPr>
      <xdr:spPr>
        <a:xfrm>
          <a:off x="4060786" y="59668860"/>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58157</xdr:colOff>
      <xdr:row>329</xdr:row>
      <xdr:rowOff>171451</xdr:rowOff>
    </xdr:from>
    <xdr:to>
      <xdr:col>15</xdr:col>
      <xdr:colOff>254101</xdr:colOff>
      <xdr:row>338</xdr:row>
      <xdr:rowOff>2401</xdr:rowOff>
    </xdr:to>
    <xdr:sp macro="" textlink="">
      <xdr:nvSpPr>
        <xdr:cNvPr id="30" name="Arrow: Up 29">
          <a:extLst>
            <a:ext uri="{FF2B5EF4-FFF2-40B4-BE49-F238E27FC236}">
              <a16:creationId xmlns:a16="http://schemas.microsoft.com/office/drawing/2014/main" id="{5EDBFFCC-DAD2-40D7-B57B-5E2D748F1C3A}"/>
            </a:ext>
          </a:extLst>
        </xdr:cNvPr>
        <xdr:cNvSpPr/>
      </xdr:nvSpPr>
      <xdr:spPr>
        <a:xfrm>
          <a:off x="4081517" y="62183011"/>
          <a:ext cx="1270364" cy="161403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342</xdr:row>
      <xdr:rowOff>134024</xdr:rowOff>
    </xdr:from>
    <xdr:to>
      <xdr:col>15</xdr:col>
      <xdr:colOff>282452</xdr:colOff>
      <xdr:row>350</xdr:row>
      <xdr:rowOff>174300</xdr:rowOff>
    </xdr:to>
    <xdr:sp macro="" textlink="">
      <xdr:nvSpPr>
        <xdr:cNvPr id="31" name="Arrow: Up 30">
          <a:extLst>
            <a:ext uri="{FF2B5EF4-FFF2-40B4-BE49-F238E27FC236}">
              <a16:creationId xmlns:a16="http://schemas.microsoft.com/office/drawing/2014/main" id="{A7D63777-89C7-4A6C-A748-2E494A0AABAF}"/>
            </a:ext>
          </a:extLst>
        </xdr:cNvPr>
        <xdr:cNvSpPr/>
      </xdr:nvSpPr>
      <xdr:spPr>
        <a:xfrm>
          <a:off x="4081293" y="64622084"/>
          <a:ext cx="1298939" cy="162523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37426</xdr:colOff>
      <xdr:row>356</xdr:row>
      <xdr:rowOff>141420</xdr:rowOff>
    </xdr:from>
    <xdr:to>
      <xdr:col>15</xdr:col>
      <xdr:colOff>246705</xdr:colOff>
      <xdr:row>364</xdr:row>
      <xdr:rowOff>177886</xdr:rowOff>
    </xdr:to>
    <xdr:sp macro="" textlink="">
      <xdr:nvSpPr>
        <xdr:cNvPr id="32" name="Arrow: Up 31">
          <a:extLst>
            <a:ext uri="{FF2B5EF4-FFF2-40B4-BE49-F238E27FC236}">
              <a16:creationId xmlns:a16="http://schemas.microsoft.com/office/drawing/2014/main" id="{1304B3A5-B6B8-415D-9FEE-876E834C37B0}"/>
            </a:ext>
          </a:extLst>
        </xdr:cNvPr>
        <xdr:cNvSpPr/>
      </xdr:nvSpPr>
      <xdr:spPr>
        <a:xfrm>
          <a:off x="4060786" y="67105980"/>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58157</xdr:colOff>
      <xdr:row>369</xdr:row>
      <xdr:rowOff>171451</xdr:rowOff>
    </xdr:from>
    <xdr:to>
      <xdr:col>15</xdr:col>
      <xdr:colOff>254101</xdr:colOff>
      <xdr:row>378</xdr:row>
      <xdr:rowOff>2401</xdr:rowOff>
    </xdr:to>
    <xdr:sp macro="" textlink="">
      <xdr:nvSpPr>
        <xdr:cNvPr id="33" name="Arrow: Up 32">
          <a:extLst>
            <a:ext uri="{FF2B5EF4-FFF2-40B4-BE49-F238E27FC236}">
              <a16:creationId xmlns:a16="http://schemas.microsoft.com/office/drawing/2014/main" id="{58BB9AB8-5815-4F75-9E14-6A5EFA70B16B}"/>
            </a:ext>
          </a:extLst>
        </xdr:cNvPr>
        <xdr:cNvSpPr/>
      </xdr:nvSpPr>
      <xdr:spPr>
        <a:xfrm>
          <a:off x="4081517" y="69620131"/>
          <a:ext cx="1270364" cy="161403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382</xdr:row>
      <xdr:rowOff>134024</xdr:rowOff>
    </xdr:from>
    <xdr:to>
      <xdr:col>15</xdr:col>
      <xdr:colOff>282452</xdr:colOff>
      <xdr:row>390</xdr:row>
      <xdr:rowOff>174300</xdr:rowOff>
    </xdr:to>
    <xdr:sp macro="" textlink="">
      <xdr:nvSpPr>
        <xdr:cNvPr id="34" name="Arrow: Up 33">
          <a:extLst>
            <a:ext uri="{FF2B5EF4-FFF2-40B4-BE49-F238E27FC236}">
              <a16:creationId xmlns:a16="http://schemas.microsoft.com/office/drawing/2014/main" id="{6E1F9AF1-733E-4E52-B14E-E48613667C5A}"/>
            </a:ext>
          </a:extLst>
        </xdr:cNvPr>
        <xdr:cNvSpPr/>
      </xdr:nvSpPr>
      <xdr:spPr>
        <a:xfrm>
          <a:off x="4081293" y="72059204"/>
          <a:ext cx="1298939" cy="162523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59615</xdr:colOff>
      <xdr:row>395</xdr:row>
      <xdr:rowOff>162597</xdr:rowOff>
    </xdr:from>
    <xdr:to>
      <xdr:col>15</xdr:col>
      <xdr:colOff>282229</xdr:colOff>
      <xdr:row>403</xdr:row>
      <xdr:rowOff>193348</xdr:rowOff>
    </xdr:to>
    <xdr:sp macro="" textlink="">
      <xdr:nvSpPr>
        <xdr:cNvPr id="35" name="Arrow: Up 34">
          <a:extLst>
            <a:ext uri="{FF2B5EF4-FFF2-40B4-BE49-F238E27FC236}">
              <a16:creationId xmlns:a16="http://schemas.microsoft.com/office/drawing/2014/main" id="{DC8569A0-B3B5-4544-9506-16C4F957A2E7}"/>
            </a:ext>
          </a:extLst>
        </xdr:cNvPr>
        <xdr:cNvSpPr/>
      </xdr:nvSpPr>
      <xdr:spPr>
        <a:xfrm>
          <a:off x="4082975" y="74541417"/>
          <a:ext cx="1297034" cy="161571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25997</xdr:colOff>
      <xdr:row>408</xdr:row>
      <xdr:rowOff>164503</xdr:rowOff>
    </xdr:from>
    <xdr:to>
      <xdr:col>15</xdr:col>
      <xdr:colOff>248611</xdr:colOff>
      <xdr:row>416</xdr:row>
      <xdr:rowOff>193349</xdr:rowOff>
    </xdr:to>
    <xdr:sp macro="" textlink="">
      <xdr:nvSpPr>
        <xdr:cNvPr id="36" name="Arrow: Up 35">
          <a:extLst>
            <a:ext uri="{FF2B5EF4-FFF2-40B4-BE49-F238E27FC236}">
              <a16:creationId xmlns:a16="http://schemas.microsoft.com/office/drawing/2014/main" id="{9E9630E5-A963-4307-A91C-0A3726892949}"/>
            </a:ext>
          </a:extLst>
        </xdr:cNvPr>
        <xdr:cNvSpPr/>
      </xdr:nvSpPr>
      <xdr:spPr>
        <a:xfrm>
          <a:off x="4049357" y="77027443"/>
          <a:ext cx="1297034" cy="161380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18377</xdr:colOff>
      <xdr:row>421</xdr:row>
      <xdr:rowOff>149488</xdr:rowOff>
    </xdr:from>
    <xdr:to>
      <xdr:col>15</xdr:col>
      <xdr:colOff>248611</xdr:colOff>
      <xdr:row>429</xdr:row>
      <xdr:rowOff>174523</xdr:rowOff>
    </xdr:to>
    <xdr:sp macro="" textlink="">
      <xdr:nvSpPr>
        <xdr:cNvPr id="37" name="Arrow: Up 36">
          <a:extLst>
            <a:ext uri="{FF2B5EF4-FFF2-40B4-BE49-F238E27FC236}">
              <a16:creationId xmlns:a16="http://schemas.microsoft.com/office/drawing/2014/main" id="{388E74E5-2422-475A-AC7F-6BD8D034085C}"/>
            </a:ext>
          </a:extLst>
        </xdr:cNvPr>
        <xdr:cNvSpPr/>
      </xdr:nvSpPr>
      <xdr:spPr>
        <a:xfrm>
          <a:off x="4041737" y="79488928"/>
          <a:ext cx="1304654" cy="160999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54124</xdr:colOff>
      <xdr:row>434</xdr:row>
      <xdr:rowOff>130662</xdr:rowOff>
    </xdr:from>
    <xdr:to>
      <xdr:col>15</xdr:col>
      <xdr:colOff>267213</xdr:colOff>
      <xdr:row>442</xdr:row>
      <xdr:rowOff>172843</xdr:rowOff>
    </xdr:to>
    <xdr:sp macro="" textlink="">
      <xdr:nvSpPr>
        <xdr:cNvPr id="38" name="Arrow: Up 37">
          <a:extLst>
            <a:ext uri="{FF2B5EF4-FFF2-40B4-BE49-F238E27FC236}">
              <a16:creationId xmlns:a16="http://schemas.microsoft.com/office/drawing/2014/main" id="{711B7521-6262-4D90-863C-F0EA1B7CBDFC}"/>
            </a:ext>
          </a:extLst>
        </xdr:cNvPr>
        <xdr:cNvSpPr/>
      </xdr:nvSpPr>
      <xdr:spPr>
        <a:xfrm>
          <a:off x="4077484" y="81916122"/>
          <a:ext cx="1287509" cy="162714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95361</xdr:colOff>
      <xdr:row>447</xdr:row>
      <xdr:rowOff>113741</xdr:rowOff>
    </xdr:from>
    <xdr:to>
      <xdr:col>15</xdr:col>
      <xdr:colOff>289400</xdr:colOff>
      <xdr:row>455</xdr:row>
      <xdr:rowOff>169257</xdr:rowOff>
    </xdr:to>
    <xdr:sp macro="" textlink="">
      <xdr:nvSpPr>
        <xdr:cNvPr id="39" name="Arrow: Up 38">
          <a:extLst>
            <a:ext uri="{FF2B5EF4-FFF2-40B4-BE49-F238E27FC236}">
              <a16:creationId xmlns:a16="http://schemas.microsoft.com/office/drawing/2014/main" id="{A08C07CA-B2C7-480B-AC18-84EA07409F7D}"/>
            </a:ext>
          </a:extLst>
        </xdr:cNvPr>
        <xdr:cNvSpPr/>
      </xdr:nvSpPr>
      <xdr:spPr>
        <a:xfrm>
          <a:off x="4118721" y="84383321"/>
          <a:ext cx="1268459" cy="164047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460</xdr:row>
      <xdr:rowOff>152850</xdr:rowOff>
    </xdr:from>
    <xdr:to>
      <xdr:col>15</xdr:col>
      <xdr:colOff>265307</xdr:colOff>
      <xdr:row>468</xdr:row>
      <xdr:rowOff>189316</xdr:rowOff>
    </xdr:to>
    <xdr:sp macro="" textlink="">
      <xdr:nvSpPr>
        <xdr:cNvPr id="40" name="Arrow: Up 39">
          <a:extLst>
            <a:ext uri="{FF2B5EF4-FFF2-40B4-BE49-F238E27FC236}">
              <a16:creationId xmlns:a16="http://schemas.microsoft.com/office/drawing/2014/main" id="{EE76D75A-6D6B-4878-A9B5-99711860A6AF}"/>
            </a:ext>
          </a:extLst>
        </xdr:cNvPr>
        <xdr:cNvSpPr/>
      </xdr:nvSpPr>
      <xdr:spPr>
        <a:xfrm>
          <a:off x="4081293" y="86898930"/>
          <a:ext cx="1281794"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65329</xdr:colOff>
      <xdr:row>473</xdr:row>
      <xdr:rowOff>135929</xdr:rowOff>
    </xdr:from>
    <xdr:to>
      <xdr:col>15</xdr:col>
      <xdr:colOff>284133</xdr:colOff>
      <xdr:row>481</xdr:row>
      <xdr:rowOff>170490</xdr:rowOff>
    </xdr:to>
    <xdr:sp macro="" textlink="">
      <xdr:nvSpPr>
        <xdr:cNvPr id="41" name="Arrow: Up 40">
          <a:extLst>
            <a:ext uri="{FF2B5EF4-FFF2-40B4-BE49-F238E27FC236}">
              <a16:creationId xmlns:a16="http://schemas.microsoft.com/office/drawing/2014/main" id="{AA6E1DAC-A067-401D-B8FC-67163E76D0AC}"/>
            </a:ext>
          </a:extLst>
        </xdr:cNvPr>
        <xdr:cNvSpPr/>
      </xdr:nvSpPr>
      <xdr:spPr>
        <a:xfrm>
          <a:off x="4088689" y="89335649"/>
          <a:ext cx="1293224" cy="161952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63424</xdr:colOff>
      <xdr:row>486</xdr:row>
      <xdr:rowOff>171227</xdr:rowOff>
    </xdr:from>
    <xdr:to>
      <xdr:col>15</xdr:col>
      <xdr:colOff>286038</xdr:colOff>
      <xdr:row>495</xdr:row>
      <xdr:rowOff>19322</xdr:rowOff>
    </xdr:to>
    <xdr:sp macro="" textlink="">
      <xdr:nvSpPr>
        <xdr:cNvPr id="42" name="Arrow: Up 41">
          <a:extLst>
            <a:ext uri="{FF2B5EF4-FFF2-40B4-BE49-F238E27FC236}">
              <a16:creationId xmlns:a16="http://schemas.microsoft.com/office/drawing/2014/main" id="{7B183FBF-6BA0-4E0B-B653-452A41034ACE}"/>
            </a:ext>
          </a:extLst>
        </xdr:cNvPr>
        <xdr:cNvSpPr/>
      </xdr:nvSpPr>
      <xdr:spPr>
        <a:xfrm>
          <a:off x="4086784" y="91855067"/>
          <a:ext cx="1297034" cy="16311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59838</xdr:colOff>
      <xdr:row>499</xdr:row>
      <xdr:rowOff>130213</xdr:rowOff>
    </xdr:from>
    <xdr:to>
      <xdr:col>15</xdr:col>
      <xdr:colOff>286262</xdr:colOff>
      <xdr:row>507</xdr:row>
      <xdr:rowOff>172394</xdr:rowOff>
    </xdr:to>
    <xdr:sp macro="" textlink="">
      <xdr:nvSpPr>
        <xdr:cNvPr id="43" name="Arrow: Up 42">
          <a:extLst>
            <a:ext uri="{FF2B5EF4-FFF2-40B4-BE49-F238E27FC236}">
              <a16:creationId xmlns:a16="http://schemas.microsoft.com/office/drawing/2014/main" id="{893641FC-755C-41D7-BA24-8A3F68703EF9}"/>
            </a:ext>
          </a:extLst>
        </xdr:cNvPr>
        <xdr:cNvSpPr/>
      </xdr:nvSpPr>
      <xdr:spPr>
        <a:xfrm>
          <a:off x="4083198" y="94290553"/>
          <a:ext cx="1300844" cy="162714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37426</xdr:colOff>
      <xdr:row>513</xdr:row>
      <xdr:rowOff>141420</xdr:rowOff>
    </xdr:from>
    <xdr:to>
      <xdr:col>15</xdr:col>
      <xdr:colOff>246705</xdr:colOff>
      <xdr:row>521</xdr:row>
      <xdr:rowOff>177886</xdr:rowOff>
    </xdr:to>
    <xdr:sp macro="" textlink="">
      <xdr:nvSpPr>
        <xdr:cNvPr id="44" name="Arrow: Up 43">
          <a:extLst>
            <a:ext uri="{FF2B5EF4-FFF2-40B4-BE49-F238E27FC236}">
              <a16:creationId xmlns:a16="http://schemas.microsoft.com/office/drawing/2014/main" id="{BBF2FC8F-5612-441C-8ACE-03A6DF7A5505}"/>
            </a:ext>
          </a:extLst>
        </xdr:cNvPr>
        <xdr:cNvSpPr/>
      </xdr:nvSpPr>
      <xdr:spPr>
        <a:xfrm>
          <a:off x="4060786" y="96778260"/>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58157</xdr:colOff>
      <xdr:row>526</xdr:row>
      <xdr:rowOff>171451</xdr:rowOff>
    </xdr:from>
    <xdr:to>
      <xdr:col>15</xdr:col>
      <xdr:colOff>254101</xdr:colOff>
      <xdr:row>535</xdr:row>
      <xdr:rowOff>2401</xdr:rowOff>
    </xdr:to>
    <xdr:sp macro="" textlink="">
      <xdr:nvSpPr>
        <xdr:cNvPr id="45" name="Arrow: Up 44">
          <a:extLst>
            <a:ext uri="{FF2B5EF4-FFF2-40B4-BE49-F238E27FC236}">
              <a16:creationId xmlns:a16="http://schemas.microsoft.com/office/drawing/2014/main" id="{B61A288B-75E3-4261-8739-CDBEABA70366}"/>
            </a:ext>
          </a:extLst>
        </xdr:cNvPr>
        <xdr:cNvSpPr/>
      </xdr:nvSpPr>
      <xdr:spPr>
        <a:xfrm>
          <a:off x="4081517" y="99292411"/>
          <a:ext cx="1270364" cy="161403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539</xdr:row>
      <xdr:rowOff>134024</xdr:rowOff>
    </xdr:from>
    <xdr:to>
      <xdr:col>15</xdr:col>
      <xdr:colOff>282452</xdr:colOff>
      <xdr:row>547</xdr:row>
      <xdr:rowOff>174300</xdr:rowOff>
    </xdr:to>
    <xdr:sp macro="" textlink="">
      <xdr:nvSpPr>
        <xdr:cNvPr id="46" name="Arrow: Up 45">
          <a:extLst>
            <a:ext uri="{FF2B5EF4-FFF2-40B4-BE49-F238E27FC236}">
              <a16:creationId xmlns:a16="http://schemas.microsoft.com/office/drawing/2014/main" id="{28A3126F-EE5A-4DAD-B73D-F930B34DD47A}"/>
            </a:ext>
          </a:extLst>
        </xdr:cNvPr>
        <xdr:cNvSpPr/>
      </xdr:nvSpPr>
      <xdr:spPr>
        <a:xfrm>
          <a:off x="4081293" y="101731484"/>
          <a:ext cx="1298939" cy="162523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37426</xdr:colOff>
      <xdr:row>553</xdr:row>
      <xdr:rowOff>141420</xdr:rowOff>
    </xdr:from>
    <xdr:to>
      <xdr:col>15</xdr:col>
      <xdr:colOff>246705</xdr:colOff>
      <xdr:row>561</xdr:row>
      <xdr:rowOff>177886</xdr:rowOff>
    </xdr:to>
    <xdr:sp macro="" textlink="">
      <xdr:nvSpPr>
        <xdr:cNvPr id="47" name="Arrow: Up 46">
          <a:extLst>
            <a:ext uri="{FF2B5EF4-FFF2-40B4-BE49-F238E27FC236}">
              <a16:creationId xmlns:a16="http://schemas.microsoft.com/office/drawing/2014/main" id="{CDF2A007-977A-4F96-8C49-AC4EBFD5ADEF}"/>
            </a:ext>
          </a:extLst>
        </xdr:cNvPr>
        <xdr:cNvSpPr/>
      </xdr:nvSpPr>
      <xdr:spPr>
        <a:xfrm>
          <a:off x="4060786" y="104215380"/>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58157</xdr:colOff>
      <xdr:row>566</xdr:row>
      <xdr:rowOff>171451</xdr:rowOff>
    </xdr:from>
    <xdr:to>
      <xdr:col>15</xdr:col>
      <xdr:colOff>254101</xdr:colOff>
      <xdr:row>575</xdr:row>
      <xdr:rowOff>2401</xdr:rowOff>
    </xdr:to>
    <xdr:sp macro="" textlink="">
      <xdr:nvSpPr>
        <xdr:cNvPr id="48" name="Arrow: Up 47">
          <a:extLst>
            <a:ext uri="{FF2B5EF4-FFF2-40B4-BE49-F238E27FC236}">
              <a16:creationId xmlns:a16="http://schemas.microsoft.com/office/drawing/2014/main" id="{8C8AABCD-6939-420E-81B9-A6D65DA3A807}"/>
            </a:ext>
          </a:extLst>
        </xdr:cNvPr>
        <xdr:cNvSpPr/>
      </xdr:nvSpPr>
      <xdr:spPr>
        <a:xfrm>
          <a:off x="4081517" y="106729531"/>
          <a:ext cx="1270364" cy="161403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579</xdr:row>
      <xdr:rowOff>134024</xdr:rowOff>
    </xdr:from>
    <xdr:to>
      <xdr:col>15</xdr:col>
      <xdr:colOff>282452</xdr:colOff>
      <xdr:row>587</xdr:row>
      <xdr:rowOff>174300</xdr:rowOff>
    </xdr:to>
    <xdr:sp macro="" textlink="">
      <xdr:nvSpPr>
        <xdr:cNvPr id="49" name="Arrow: Up 48">
          <a:extLst>
            <a:ext uri="{FF2B5EF4-FFF2-40B4-BE49-F238E27FC236}">
              <a16:creationId xmlns:a16="http://schemas.microsoft.com/office/drawing/2014/main" id="{A875FC97-D167-4532-83BE-4E7CD6F71ED1}"/>
            </a:ext>
          </a:extLst>
        </xdr:cNvPr>
        <xdr:cNvSpPr/>
      </xdr:nvSpPr>
      <xdr:spPr>
        <a:xfrm>
          <a:off x="4081293" y="109168604"/>
          <a:ext cx="1298939" cy="162523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37426</xdr:colOff>
      <xdr:row>593</xdr:row>
      <xdr:rowOff>141420</xdr:rowOff>
    </xdr:from>
    <xdr:to>
      <xdr:col>15</xdr:col>
      <xdr:colOff>246705</xdr:colOff>
      <xdr:row>601</xdr:row>
      <xdr:rowOff>177886</xdr:rowOff>
    </xdr:to>
    <xdr:sp macro="" textlink="">
      <xdr:nvSpPr>
        <xdr:cNvPr id="50" name="Arrow: Up 49">
          <a:extLst>
            <a:ext uri="{FF2B5EF4-FFF2-40B4-BE49-F238E27FC236}">
              <a16:creationId xmlns:a16="http://schemas.microsoft.com/office/drawing/2014/main" id="{0829D6E1-063C-4BD3-8111-0FE5543BFA3F}"/>
            </a:ext>
          </a:extLst>
        </xdr:cNvPr>
        <xdr:cNvSpPr/>
      </xdr:nvSpPr>
      <xdr:spPr>
        <a:xfrm>
          <a:off x="4060786" y="111652500"/>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58157</xdr:colOff>
      <xdr:row>606</xdr:row>
      <xdr:rowOff>171451</xdr:rowOff>
    </xdr:from>
    <xdr:to>
      <xdr:col>15</xdr:col>
      <xdr:colOff>254101</xdr:colOff>
      <xdr:row>615</xdr:row>
      <xdr:rowOff>2401</xdr:rowOff>
    </xdr:to>
    <xdr:sp macro="" textlink="">
      <xdr:nvSpPr>
        <xdr:cNvPr id="51" name="Arrow: Up 50">
          <a:extLst>
            <a:ext uri="{FF2B5EF4-FFF2-40B4-BE49-F238E27FC236}">
              <a16:creationId xmlns:a16="http://schemas.microsoft.com/office/drawing/2014/main" id="{799AF296-F103-4BCB-A4AC-48153E2D98EA}"/>
            </a:ext>
          </a:extLst>
        </xdr:cNvPr>
        <xdr:cNvSpPr/>
      </xdr:nvSpPr>
      <xdr:spPr>
        <a:xfrm>
          <a:off x="4081517" y="114166651"/>
          <a:ext cx="1270364" cy="161403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57933</xdr:colOff>
      <xdr:row>619</xdr:row>
      <xdr:rowOff>134024</xdr:rowOff>
    </xdr:from>
    <xdr:to>
      <xdr:col>15</xdr:col>
      <xdr:colOff>282452</xdr:colOff>
      <xdr:row>627</xdr:row>
      <xdr:rowOff>174300</xdr:rowOff>
    </xdr:to>
    <xdr:sp macro="" textlink="">
      <xdr:nvSpPr>
        <xdr:cNvPr id="52" name="Arrow: Up 51">
          <a:extLst>
            <a:ext uri="{FF2B5EF4-FFF2-40B4-BE49-F238E27FC236}">
              <a16:creationId xmlns:a16="http://schemas.microsoft.com/office/drawing/2014/main" id="{E0456048-1529-48D4-A359-574E904BC523}"/>
            </a:ext>
          </a:extLst>
        </xdr:cNvPr>
        <xdr:cNvSpPr/>
      </xdr:nvSpPr>
      <xdr:spPr>
        <a:xfrm>
          <a:off x="4081293" y="116605724"/>
          <a:ext cx="1298939" cy="162523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57150</xdr:colOff>
      <xdr:row>2</xdr:row>
      <xdr:rowOff>158116</xdr:rowOff>
    </xdr:from>
    <xdr:to>
      <xdr:col>26</xdr:col>
      <xdr:colOff>245745</xdr:colOff>
      <xdr:row>11</xdr:row>
      <xdr:rowOff>19050</xdr:rowOff>
    </xdr:to>
    <xdr:sp macro="" textlink="">
      <xdr:nvSpPr>
        <xdr:cNvPr id="2" name="Arrow: Up 1">
          <a:extLst>
            <a:ext uri="{FF2B5EF4-FFF2-40B4-BE49-F238E27FC236}">
              <a16:creationId xmlns:a16="http://schemas.microsoft.com/office/drawing/2014/main" id="{0596C060-682F-40F0-B5BF-003C2B7CFAB4}"/>
            </a:ext>
          </a:extLst>
        </xdr:cNvPr>
        <xdr:cNvSpPr/>
      </xdr:nvSpPr>
      <xdr:spPr>
        <a:xfrm>
          <a:off x="8020050" y="394336"/>
          <a:ext cx="1263015" cy="164401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57150</xdr:colOff>
      <xdr:row>15</xdr:row>
      <xdr:rowOff>158116</xdr:rowOff>
    </xdr:from>
    <xdr:to>
      <xdr:col>26</xdr:col>
      <xdr:colOff>245745</xdr:colOff>
      <xdr:row>24</xdr:row>
      <xdr:rowOff>19050</xdr:rowOff>
    </xdr:to>
    <xdr:sp macro="" textlink="">
      <xdr:nvSpPr>
        <xdr:cNvPr id="3" name="Arrow: Up 2">
          <a:extLst>
            <a:ext uri="{FF2B5EF4-FFF2-40B4-BE49-F238E27FC236}">
              <a16:creationId xmlns:a16="http://schemas.microsoft.com/office/drawing/2014/main" id="{98F077C3-DE1E-4687-95CC-7E84B36A3012}"/>
            </a:ext>
          </a:extLst>
        </xdr:cNvPr>
        <xdr:cNvSpPr/>
      </xdr:nvSpPr>
      <xdr:spPr>
        <a:xfrm>
          <a:off x="8020050" y="2878456"/>
          <a:ext cx="1263015" cy="164401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57150</xdr:colOff>
      <xdr:row>28</xdr:row>
      <xdr:rowOff>158116</xdr:rowOff>
    </xdr:from>
    <xdr:to>
      <xdr:col>26</xdr:col>
      <xdr:colOff>245745</xdr:colOff>
      <xdr:row>37</xdr:row>
      <xdr:rowOff>19050</xdr:rowOff>
    </xdr:to>
    <xdr:sp macro="" textlink="">
      <xdr:nvSpPr>
        <xdr:cNvPr id="4" name="Arrow: Up 3">
          <a:extLst>
            <a:ext uri="{FF2B5EF4-FFF2-40B4-BE49-F238E27FC236}">
              <a16:creationId xmlns:a16="http://schemas.microsoft.com/office/drawing/2014/main" id="{3AF33757-210C-46AD-B7A1-E17EBFE3FEE5}"/>
            </a:ext>
          </a:extLst>
        </xdr:cNvPr>
        <xdr:cNvSpPr/>
      </xdr:nvSpPr>
      <xdr:spPr>
        <a:xfrm>
          <a:off x="8020050" y="5354956"/>
          <a:ext cx="1263015" cy="164401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140969</xdr:colOff>
      <xdr:row>14</xdr:row>
      <xdr:rowOff>85724</xdr:rowOff>
    </xdr:from>
    <xdr:to>
      <xdr:col>5</xdr:col>
      <xdr:colOff>302651</xdr:colOff>
      <xdr:row>25</xdr:row>
      <xdr:rowOff>114299</xdr:rowOff>
    </xdr:to>
    <xdr:pic>
      <xdr:nvPicPr>
        <xdr:cNvPr id="5" name="Picture 4" descr="Mylar Vacuum Bags Bulk - Wholesale Harvest Supply">
          <a:extLst>
            <a:ext uri="{FF2B5EF4-FFF2-40B4-BE49-F238E27FC236}">
              <a16:creationId xmlns:a16="http://schemas.microsoft.com/office/drawing/2014/main" id="{D59D1C8D-29EA-4D38-B6CC-9C8F9EC6C986}"/>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16033" r="12038"/>
        <a:stretch/>
      </xdr:blipFill>
      <xdr:spPr bwMode="auto">
        <a:xfrm>
          <a:off x="224789" y="2607944"/>
          <a:ext cx="1613292" cy="222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50486</xdr:colOff>
      <xdr:row>28</xdr:row>
      <xdr:rowOff>92392</xdr:rowOff>
    </xdr:from>
    <xdr:to>
      <xdr:col>6</xdr:col>
      <xdr:colOff>240109</xdr:colOff>
      <xdr:row>38</xdr:row>
      <xdr:rowOff>57149</xdr:rowOff>
    </xdr:to>
    <xdr:pic>
      <xdr:nvPicPr>
        <xdr:cNvPr id="6" name="Picture 5" descr="Ecological pressed cardboard corners - Gruppo Serafin">
          <a:extLst>
            <a:ext uri="{FF2B5EF4-FFF2-40B4-BE49-F238E27FC236}">
              <a16:creationId xmlns:a16="http://schemas.microsoft.com/office/drawing/2014/main" id="{BEACFE6F-094E-4FA8-B111-A4477251CC11}"/>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rot="16200000">
          <a:off x="143869" y="5279669"/>
          <a:ext cx="1968817" cy="198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57150</xdr:colOff>
      <xdr:row>41</xdr:row>
      <xdr:rowOff>158116</xdr:rowOff>
    </xdr:from>
    <xdr:to>
      <xdr:col>26</xdr:col>
      <xdr:colOff>245745</xdr:colOff>
      <xdr:row>50</xdr:row>
      <xdr:rowOff>19050</xdr:rowOff>
    </xdr:to>
    <xdr:sp macro="" textlink="">
      <xdr:nvSpPr>
        <xdr:cNvPr id="7" name="Arrow: Up 6">
          <a:extLst>
            <a:ext uri="{FF2B5EF4-FFF2-40B4-BE49-F238E27FC236}">
              <a16:creationId xmlns:a16="http://schemas.microsoft.com/office/drawing/2014/main" id="{42D44597-A747-4BE3-AFCD-2B59210B7DE6}"/>
            </a:ext>
          </a:extLst>
        </xdr:cNvPr>
        <xdr:cNvSpPr/>
      </xdr:nvSpPr>
      <xdr:spPr>
        <a:xfrm>
          <a:off x="8020050" y="7808596"/>
          <a:ext cx="1263015" cy="164401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57150</xdr:colOff>
      <xdr:row>54</xdr:row>
      <xdr:rowOff>158116</xdr:rowOff>
    </xdr:from>
    <xdr:to>
      <xdr:col>26</xdr:col>
      <xdr:colOff>245745</xdr:colOff>
      <xdr:row>63</xdr:row>
      <xdr:rowOff>19050</xdr:rowOff>
    </xdr:to>
    <xdr:sp macro="" textlink="">
      <xdr:nvSpPr>
        <xdr:cNvPr id="8" name="Arrow: Up 7">
          <a:extLst>
            <a:ext uri="{FF2B5EF4-FFF2-40B4-BE49-F238E27FC236}">
              <a16:creationId xmlns:a16="http://schemas.microsoft.com/office/drawing/2014/main" id="{BD03A58E-7280-448A-B779-C726C9468E03}"/>
            </a:ext>
          </a:extLst>
        </xdr:cNvPr>
        <xdr:cNvSpPr/>
      </xdr:nvSpPr>
      <xdr:spPr>
        <a:xfrm>
          <a:off x="8020050" y="10292716"/>
          <a:ext cx="1263015" cy="164401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57150</xdr:colOff>
      <xdr:row>67</xdr:row>
      <xdr:rowOff>158116</xdr:rowOff>
    </xdr:from>
    <xdr:to>
      <xdr:col>26</xdr:col>
      <xdr:colOff>245745</xdr:colOff>
      <xdr:row>76</xdr:row>
      <xdr:rowOff>19050</xdr:rowOff>
    </xdr:to>
    <xdr:sp macro="" textlink="">
      <xdr:nvSpPr>
        <xdr:cNvPr id="9" name="Arrow: Up 8">
          <a:extLst>
            <a:ext uri="{FF2B5EF4-FFF2-40B4-BE49-F238E27FC236}">
              <a16:creationId xmlns:a16="http://schemas.microsoft.com/office/drawing/2014/main" id="{FDE7EF2D-58AC-4194-9A8F-74008A932089}"/>
            </a:ext>
          </a:extLst>
        </xdr:cNvPr>
        <xdr:cNvSpPr/>
      </xdr:nvSpPr>
      <xdr:spPr>
        <a:xfrm>
          <a:off x="8020050" y="12769216"/>
          <a:ext cx="1263015" cy="164401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123826</xdr:colOff>
      <xdr:row>40</xdr:row>
      <xdr:rowOff>26670</xdr:rowOff>
    </xdr:from>
    <xdr:to>
      <xdr:col>5</xdr:col>
      <xdr:colOff>92965</xdr:colOff>
      <xdr:row>51</xdr:row>
      <xdr:rowOff>112989</xdr:rowOff>
    </xdr:to>
    <xdr:pic>
      <xdr:nvPicPr>
        <xdr:cNvPr id="10" name="Picture 9">
          <a:extLst>
            <a:ext uri="{FF2B5EF4-FFF2-40B4-BE49-F238E27FC236}">
              <a16:creationId xmlns:a16="http://schemas.microsoft.com/office/drawing/2014/main" id="{1395F673-2A3D-4C69-8D4C-6B1F8BA00769}"/>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565786" y="7479030"/>
          <a:ext cx="1043559" cy="2288499"/>
        </a:xfrm>
        <a:prstGeom prst="rect">
          <a:avLst/>
        </a:prstGeom>
      </xdr:spPr>
    </xdr:pic>
    <xdr:clientData/>
  </xdr:twoCellAnchor>
  <xdr:twoCellAnchor editAs="oneCell">
    <xdr:from>
      <xdr:col>0</xdr:col>
      <xdr:colOff>66675</xdr:colOff>
      <xdr:row>53</xdr:row>
      <xdr:rowOff>154305</xdr:rowOff>
    </xdr:from>
    <xdr:to>
      <xdr:col>6</xdr:col>
      <xdr:colOff>98026</xdr:colOff>
      <xdr:row>64</xdr:row>
      <xdr:rowOff>76200</xdr:rowOff>
    </xdr:to>
    <xdr:pic>
      <xdr:nvPicPr>
        <xdr:cNvPr id="11" name="Picture 10">
          <a:extLst>
            <a:ext uri="{FF2B5EF4-FFF2-40B4-BE49-F238E27FC236}">
              <a16:creationId xmlns:a16="http://schemas.microsoft.com/office/drawing/2014/main" id="{324ACE41-4497-49A9-A1CB-B5A55EC71976}"/>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66675" y="10090785"/>
          <a:ext cx="1921111" cy="2122170"/>
        </a:xfrm>
        <a:prstGeom prst="rect">
          <a:avLst/>
        </a:prstGeom>
      </xdr:spPr>
    </xdr:pic>
    <xdr:clientData/>
  </xdr:twoCellAnchor>
  <xdr:twoCellAnchor editAs="oneCell">
    <xdr:from>
      <xdr:col>0</xdr:col>
      <xdr:colOff>0</xdr:colOff>
      <xdr:row>66</xdr:row>
      <xdr:rowOff>139065</xdr:rowOff>
    </xdr:from>
    <xdr:to>
      <xdr:col>6</xdr:col>
      <xdr:colOff>132086</xdr:colOff>
      <xdr:row>76</xdr:row>
      <xdr:rowOff>152399</xdr:rowOff>
    </xdr:to>
    <xdr:pic>
      <xdr:nvPicPr>
        <xdr:cNvPr id="12" name="Picture 11" descr="Plain Plastic Liner Bag, Capacity: 1-10 Kilogram, Rs 100 /kilogram | ID:  19448754133">
          <a:extLst>
            <a:ext uri="{FF2B5EF4-FFF2-40B4-BE49-F238E27FC236}">
              <a16:creationId xmlns:a16="http://schemas.microsoft.com/office/drawing/2014/main" id="{F5517543-5BD4-4A77-9114-4E4DA9371DF9}"/>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2552045"/>
          <a:ext cx="2027561" cy="2017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84044</xdr:colOff>
      <xdr:row>93</xdr:row>
      <xdr:rowOff>167081</xdr:rowOff>
    </xdr:from>
    <xdr:to>
      <xdr:col>26</xdr:col>
      <xdr:colOff>272639</xdr:colOff>
      <xdr:row>102</xdr:row>
      <xdr:rowOff>28015</xdr:rowOff>
    </xdr:to>
    <xdr:sp macro="" textlink="">
      <xdr:nvSpPr>
        <xdr:cNvPr id="13" name="Arrow: Up 12">
          <a:extLst>
            <a:ext uri="{FF2B5EF4-FFF2-40B4-BE49-F238E27FC236}">
              <a16:creationId xmlns:a16="http://schemas.microsoft.com/office/drawing/2014/main" id="{0088D410-C0AB-41D9-A914-31D6943EA815}"/>
            </a:ext>
          </a:extLst>
        </xdr:cNvPr>
        <xdr:cNvSpPr/>
      </xdr:nvSpPr>
      <xdr:spPr>
        <a:xfrm>
          <a:off x="8046944" y="17708321"/>
          <a:ext cx="1263015" cy="164401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1905</xdr:colOff>
      <xdr:row>80</xdr:row>
      <xdr:rowOff>3140</xdr:rowOff>
    </xdr:from>
    <xdr:to>
      <xdr:col>6</xdr:col>
      <xdr:colOff>95250</xdr:colOff>
      <xdr:row>90</xdr:row>
      <xdr:rowOff>27048</xdr:rowOff>
    </xdr:to>
    <xdr:grpSp>
      <xdr:nvGrpSpPr>
        <xdr:cNvPr id="14" name="Group 13">
          <a:extLst>
            <a:ext uri="{FF2B5EF4-FFF2-40B4-BE49-F238E27FC236}">
              <a16:creationId xmlns:a16="http://schemas.microsoft.com/office/drawing/2014/main" id="{A4EEBC0C-EF32-4277-9ADE-C1B1647B54E1}"/>
            </a:ext>
          </a:extLst>
        </xdr:cNvPr>
        <xdr:cNvGrpSpPr/>
      </xdr:nvGrpSpPr>
      <xdr:grpSpPr>
        <a:xfrm>
          <a:off x="1905" y="14884552"/>
          <a:ext cx="1975933" cy="1928908"/>
          <a:chOff x="9222105" y="10359390"/>
          <a:chExt cx="4121091" cy="4292563"/>
        </a:xfrm>
      </xdr:grpSpPr>
      <xdr:pic>
        <xdr:nvPicPr>
          <xdr:cNvPr id="15" name="Picture 14">
            <a:extLst>
              <a:ext uri="{FF2B5EF4-FFF2-40B4-BE49-F238E27FC236}">
                <a16:creationId xmlns:a16="http://schemas.microsoft.com/office/drawing/2014/main" id="{AA974EF7-0CFB-9E9F-24A6-0125BA83B945}"/>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9222105" y="10359390"/>
            <a:ext cx="4121091" cy="4292563"/>
          </a:xfrm>
          <a:prstGeom prst="rect">
            <a:avLst/>
          </a:prstGeom>
        </xdr:spPr>
      </xdr:pic>
      <xdr:sp macro="" textlink="">
        <xdr:nvSpPr>
          <xdr:cNvPr id="16" name="Rectangle 15">
            <a:extLst>
              <a:ext uri="{FF2B5EF4-FFF2-40B4-BE49-F238E27FC236}">
                <a16:creationId xmlns:a16="http://schemas.microsoft.com/office/drawing/2014/main" id="{5A0706DF-17E3-95FF-9FA4-A45B82A85794}"/>
              </a:ext>
            </a:extLst>
          </xdr:cNvPr>
          <xdr:cNvSpPr/>
        </xdr:nvSpPr>
        <xdr:spPr>
          <a:xfrm>
            <a:off x="10513695" y="12306300"/>
            <a:ext cx="1230630" cy="39624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clientData/>
  </xdr:twoCellAnchor>
  <xdr:oneCellAnchor>
    <xdr:from>
      <xdr:col>1</xdr:col>
      <xdr:colOff>81915</xdr:colOff>
      <xdr:row>171</xdr:row>
      <xdr:rowOff>36194</xdr:rowOff>
    </xdr:from>
    <xdr:ext cx="1861185" cy="1863090"/>
    <xdr:pic>
      <xdr:nvPicPr>
        <xdr:cNvPr id="17" name="Picture 16" descr="Eisco Disposable Syringe 1ml (Pack of 100) | Rapid Online">
          <a:extLst>
            <a:ext uri="{FF2B5EF4-FFF2-40B4-BE49-F238E27FC236}">
              <a16:creationId xmlns:a16="http://schemas.microsoft.com/office/drawing/2014/main" id="{C1A13B66-6B82-4E73-95E8-814B5E86FAD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5735" y="32329754"/>
          <a:ext cx="1861185" cy="18630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3138</xdr:colOff>
      <xdr:row>184</xdr:row>
      <xdr:rowOff>17144</xdr:rowOff>
    </xdr:from>
    <xdr:ext cx="1857375" cy="1855470"/>
    <xdr:pic>
      <xdr:nvPicPr>
        <xdr:cNvPr id="18" name="Picture 17" descr="Eisco Disposable Syringe 1ml (Pack of 100) | Rapid Online">
          <a:extLst>
            <a:ext uri="{FF2B5EF4-FFF2-40B4-BE49-F238E27FC236}">
              <a16:creationId xmlns:a16="http://schemas.microsoft.com/office/drawing/2014/main" id="{64E69DA6-2920-4FCB-B751-BBF6F7F159B5}"/>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6958" y="34787204"/>
          <a:ext cx="1857375" cy="18554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167954</xdr:colOff>
      <xdr:row>93</xdr:row>
      <xdr:rowOff>58943</xdr:rowOff>
    </xdr:from>
    <xdr:to>
      <xdr:col>6</xdr:col>
      <xdr:colOff>283060</xdr:colOff>
      <xdr:row>103</xdr:row>
      <xdr:rowOff>35858</xdr:rowOff>
    </xdr:to>
    <xdr:grpSp>
      <xdr:nvGrpSpPr>
        <xdr:cNvPr id="19" name="Group 18">
          <a:extLst>
            <a:ext uri="{FF2B5EF4-FFF2-40B4-BE49-F238E27FC236}">
              <a16:creationId xmlns:a16="http://schemas.microsoft.com/office/drawing/2014/main" id="{DBC41C07-72F5-4ADF-8A75-AF17CFCCB395}"/>
            </a:ext>
          </a:extLst>
        </xdr:cNvPr>
        <xdr:cNvGrpSpPr/>
      </xdr:nvGrpSpPr>
      <xdr:grpSpPr>
        <a:xfrm>
          <a:off x="257601" y="17360825"/>
          <a:ext cx="1908047" cy="1881915"/>
          <a:chOff x="282924" y="49637928"/>
          <a:chExt cx="1783137" cy="1808225"/>
        </a:xfrm>
      </xdr:grpSpPr>
      <xdr:pic>
        <xdr:nvPicPr>
          <xdr:cNvPr id="20" name="Picture 19">
            <a:extLst>
              <a:ext uri="{FF2B5EF4-FFF2-40B4-BE49-F238E27FC236}">
                <a16:creationId xmlns:a16="http://schemas.microsoft.com/office/drawing/2014/main" id="{52B57442-02EB-19C5-DA95-526578237134}"/>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3496576">
            <a:off x="-27585" y="50110087"/>
            <a:ext cx="1646575" cy="1025558"/>
          </a:xfrm>
          <a:prstGeom prst="rect">
            <a:avLst/>
          </a:prstGeom>
        </xdr:spPr>
      </xdr:pic>
      <xdr:pic>
        <xdr:nvPicPr>
          <xdr:cNvPr id="21" name="Picture 20" descr="SDI Cutter Big 0425 - India&amp;#39;s First Online Stationery Store">
            <a:extLst>
              <a:ext uri="{FF2B5EF4-FFF2-40B4-BE49-F238E27FC236}">
                <a16:creationId xmlns:a16="http://schemas.microsoft.com/office/drawing/2014/main" id="{2C09C178-88A5-B0CC-5189-32CDB7641500}"/>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17786498">
            <a:off x="808157" y="49616753"/>
            <a:ext cx="1236730" cy="127907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44825</xdr:colOff>
      <xdr:row>108</xdr:row>
      <xdr:rowOff>39263</xdr:rowOff>
    </xdr:from>
    <xdr:to>
      <xdr:col>5</xdr:col>
      <xdr:colOff>306846</xdr:colOff>
      <xdr:row>114</xdr:row>
      <xdr:rowOff>94899</xdr:rowOff>
    </xdr:to>
    <xdr:pic>
      <xdr:nvPicPr>
        <xdr:cNvPr id="22" name="Picture 21">
          <a:extLst>
            <a:ext uri="{FF2B5EF4-FFF2-40B4-BE49-F238E27FC236}">
              <a16:creationId xmlns:a16="http://schemas.microsoft.com/office/drawing/2014/main" id="{37FA0300-2FB3-4D77-913D-E84624EFEE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645" y="20460863"/>
          <a:ext cx="1707916" cy="1263406"/>
        </a:xfrm>
        <a:prstGeom prst="rect">
          <a:avLst/>
        </a:prstGeom>
      </xdr:spPr>
    </xdr:pic>
    <xdr:clientData/>
  </xdr:twoCellAnchor>
  <xdr:twoCellAnchor>
    <xdr:from>
      <xdr:col>23</xdr:col>
      <xdr:colOff>75079</xdr:colOff>
      <xdr:row>81</xdr:row>
      <xdr:rowOff>14681</xdr:rowOff>
    </xdr:from>
    <xdr:to>
      <xdr:col>26</xdr:col>
      <xdr:colOff>263674</xdr:colOff>
      <xdr:row>89</xdr:row>
      <xdr:rowOff>72839</xdr:rowOff>
    </xdr:to>
    <xdr:sp macro="" textlink="">
      <xdr:nvSpPr>
        <xdr:cNvPr id="23" name="Arrow: Up 22">
          <a:extLst>
            <a:ext uri="{FF2B5EF4-FFF2-40B4-BE49-F238E27FC236}">
              <a16:creationId xmlns:a16="http://schemas.microsoft.com/office/drawing/2014/main" id="{2F71EEB5-E964-44A6-989B-B12DBDC87434}"/>
            </a:ext>
          </a:extLst>
        </xdr:cNvPr>
        <xdr:cNvSpPr/>
      </xdr:nvSpPr>
      <xdr:spPr>
        <a:xfrm>
          <a:off x="8037979" y="15269921"/>
          <a:ext cx="1263015" cy="164311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66115</xdr:colOff>
      <xdr:row>106</xdr:row>
      <xdr:rowOff>158116</xdr:rowOff>
    </xdr:from>
    <xdr:to>
      <xdr:col>26</xdr:col>
      <xdr:colOff>254710</xdr:colOff>
      <xdr:row>115</xdr:row>
      <xdr:rowOff>19051</xdr:rowOff>
    </xdr:to>
    <xdr:sp macro="" textlink="">
      <xdr:nvSpPr>
        <xdr:cNvPr id="24" name="Arrow: Up 23">
          <a:extLst>
            <a:ext uri="{FF2B5EF4-FFF2-40B4-BE49-F238E27FC236}">
              <a16:creationId xmlns:a16="http://schemas.microsoft.com/office/drawing/2014/main" id="{91E574F6-E6E2-48C8-A05E-F51E233FE903}"/>
            </a:ext>
          </a:extLst>
        </xdr:cNvPr>
        <xdr:cNvSpPr/>
      </xdr:nvSpPr>
      <xdr:spPr>
        <a:xfrm>
          <a:off x="8029015" y="20183476"/>
          <a:ext cx="1263015" cy="164401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57519</xdr:colOff>
      <xdr:row>119</xdr:row>
      <xdr:rowOff>185921</xdr:rowOff>
    </xdr:from>
    <xdr:to>
      <xdr:col>26</xdr:col>
      <xdr:colOff>266798</xdr:colOff>
      <xdr:row>128</xdr:row>
      <xdr:rowOff>25163</xdr:rowOff>
    </xdr:to>
    <xdr:sp macro="" textlink="">
      <xdr:nvSpPr>
        <xdr:cNvPr id="25" name="Arrow: Up 24">
          <a:extLst>
            <a:ext uri="{FF2B5EF4-FFF2-40B4-BE49-F238E27FC236}">
              <a16:creationId xmlns:a16="http://schemas.microsoft.com/office/drawing/2014/main" id="{502E68D8-52C9-4197-AB51-92F418DED203}"/>
            </a:ext>
          </a:extLst>
        </xdr:cNvPr>
        <xdr:cNvSpPr/>
      </xdr:nvSpPr>
      <xdr:spPr>
        <a:xfrm>
          <a:off x="8020419" y="22664921"/>
          <a:ext cx="1283699" cy="162232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143434</xdr:colOff>
      <xdr:row>118</xdr:row>
      <xdr:rowOff>98610</xdr:rowOff>
    </xdr:from>
    <xdr:to>
      <xdr:col>5</xdr:col>
      <xdr:colOff>231311</xdr:colOff>
      <xdr:row>129</xdr:row>
      <xdr:rowOff>73846</xdr:rowOff>
    </xdr:to>
    <xdr:pic>
      <xdr:nvPicPr>
        <xdr:cNvPr id="26" name="Picture 25" descr="60 Gallon White Heavy Duty Trash Bags - 0.9 Mil">
          <a:extLst>
            <a:ext uri="{FF2B5EF4-FFF2-40B4-BE49-F238E27FC236}">
              <a16:creationId xmlns:a16="http://schemas.microsoft.com/office/drawing/2014/main" id="{9A57BF30-1C6A-4D5A-A7E0-6457F3FE9036}"/>
            </a:ext>
          </a:extLst>
        </xdr:cNvPr>
        <xdr:cNvPicPr>
          <a:picLocks noChangeAspect="1" noChangeArrowheads="1"/>
        </xdr:cNvPicPr>
      </xdr:nvPicPr>
      <xdr:blipFill rotWithShape="1">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l="16117" r="13373"/>
        <a:stretch/>
      </xdr:blipFill>
      <xdr:spPr bwMode="auto">
        <a:xfrm>
          <a:off x="227254" y="22379490"/>
          <a:ext cx="1537582" cy="2179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53787</xdr:colOff>
      <xdr:row>172</xdr:row>
      <xdr:rowOff>53789</xdr:rowOff>
    </xdr:from>
    <xdr:to>
      <xdr:col>26</xdr:col>
      <xdr:colOff>263066</xdr:colOff>
      <xdr:row>180</xdr:row>
      <xdr:rowOff>90255</xdr:rowOff>
    </xdr:to>
    <xdr:sp macro="" textlink="">
      <xdr:nvSpPr>
        <xdr:cNvPr id="27" name="Arrow: Up 26">
          <a:extLst>
            <a:ext uri="{FF2B5EF4-FFF2-40B4-BE49-F238E27FC236}">
              <a16:creationId xmlns:a16="http://schemas.microsoft.com/office/drawing/2014/main" id="{EFAC6E54-F4E0-400E-B8C5-6517296E8E3A}"/>
            </a:ext>
          </a:extLst>
        </xdr:cNvPr>
        <xdr:cNvSpPr/>
      </xdr:nvSpPr>
      <xdr:spPr>
        <a:xfrm>
          <a:off x="8016687" y="32545469"/>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62752</xdr:colOff>
      <xdr:row>184</xdr:row>
      <xdr:rowOff>107577</xdr:rowOff>
    </xdr:from>
    <xdr:to>
      <xdr:col>26</xdr:col>
      <xdr:colOff>272031</xdr:colOff>
      <xdr:row>192</xdr:row>
      <xdr:rowOff>144043</xdr:rowOff>
    </xdr:to>
    <xdr:sp macro="" textlink="">
      <xdr:nvSpPr>
        <xdr:cNvPr id="28" name="Arrow: Up 27">
          <a:extLst>
            <a:ext uri="{FF2B5EF4-FFF2-40B4-BE49-F238E27FC236}">
              <a16:creationId xmlns:a16="http://schemas.microsoft.com/office/drawing/2014/main" id="{073F57D8-4B86-479D-8BAD-3AC6EDA5BB15}"/>
            </a:ext>
          </a:extLst>
        </xdr:cNvPr>
        <xdr:cNvSpPr/>
      </xdr:nvSpPr>
      <xdr:spPr>
        <a:xfrm>
          <a:off x="8025652" y="34877637"/>
          <a:ext cx="1283699" cy="16214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7395</xdr:colOff>
      <xdr:row>1</xdr:row>
      <xdr:rowOff>108249</xdr:rowOff>
    </xdr:from>
    <xdr:to>
      <xdr:col>5</xdr:col>
      <xdr:colOff>210782</xdr:colOff>
      <xdr:row>12</xdr:row>
      <xdr:rowOff>60287</xdr:rowOff>
    </xdr:to>
    <xdr:pic>
      <xdr:nvPicPr>
        <xdr:cNvPr id="29" name="Picture 28">
          <a:extLst>
            <a:ext uri="{FF2B5EF4-FFF2-40B4-BE49-F238E27FC236}">
              <a16:creationId xmlns:a16="http://schemas.microsoft.com/office/drawing/2014/main" id="{D8F09607-1065-49D6-AE4A-D2E47AEB2D5E}"/>
            </a:ext>
          </a:extLst>
        </xdr:cNvPr>
        <xdr:cNvPicPr>
          <a:picLocks noChangeAspect="1"/>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449355" y="146349"/>
          <a:ext cx="1275902" cy="21637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8096</xdr:colOff>
      <xdr:row>1</xdr:row>
      <xdr:rowOff>132426</xdr:rowOff>
    </xdr:from>
    <xdr:to>
      <xdr:col>19</xdr:col>
      <xdr:colOff>22397</xdr:colOff>
      <xdr:row>9</xdr:row>
      <xdr:rowOff>172165</xdr:rowOff>
    </xdr:to>
    <xdr:pic>
      <xdr:nvPicPr>
        <xdr:cNvPr id="3" name="Picture 2">
          <a:extLst>
            <a:ext uri="{FF2B5EF4-FFF2-40B4-BE49-F238E27FC236}">
              <a16:creationId xmlns:a16="http://schemas.microsoft.com/office/drawing/2014/main" id="{E84C1FAD-CC5F-4FFB-A8BE-098B7FB6D0C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3741896" y="216246"/>
          <a:ext cx="761061" cy="1624699"/>
        </a:xfrm>
        <a:prstGeom prst="rect">
          <a:avLst/>
        </a:prstGeom>
      </xdr:spPr>
    </xdr:pic>
    <xdr:clientData/>
  </xdr:twoCellAnchor>
  <xdr:twoCellAnchor editAs="oneCell">
    <xdr:from>
      <xdr:col>1</xdr:col>
      <xdr:colOff>192168</xdr:colOff>
      <xdr:row>35</xdr:row>
      <xdr:rowOff>131097</xdr:rowOff>
    </xdr:from>
    <xdr:to>
      <xdr:col>3</xdr:col>
      <xdr:colOff>212884</xdr:colOff>
      <xdr:row>39</xdr:row>
      <xdr:rowOff>97152</xdr:rowOff>
    </xdr:to>
    <xdr:pic>
      <xdr:nvPicPr>
        <xdr:cNvPr id="4" name="Picture 3">
          <a:extLst>
            <a:ext uri="{FF2B5EF4-FFF2-40B4-BE49-F238E27FC236}">
              <a16:creationId xmlns:a16="http://schemas.microsoft.com/office/drawing/2014/main" id="{72B73D0C-3D2A-4095-9E91-7A2614A0B887}"/>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8368" y="6417597"/>
          <a:ext cx="525541" cy="526125"/>
        </a:xfrm>
        <a:prstGeom prst="rect">
          <a:avLst/>
        </a:prstGeom>
      </xdr:spPr>
    </xdr:pic>
    <xdr:clientData/>
  </xdr:twoCellAnchor>
  <xdr:twoCellAnchor editAs="oneCell">
    <xdr:from>
      <xdr:col>1</xdr:col>
      <xdr:colOff>160735</xdr:colOff>
      <xdr:row>28</xdr:row>
      <xdr:rowOff>142876</xdr:rowOff>
    </xdr:from>
    <xdr:to>
      <xdr:col>12</xdr:col>
      <xdr:colOff>178834</xdr:colOff>
      <xdr:row>35</xdr:row>
      <xdr:rowOff>97883</xdr:rowOff>
    </xdr:to>
    <xdr:pic>
      <xdr:nvPicPr>
        <xdr:cNvPr id="5" name="Picture 4">
          <a:extLst>
            <a:ext uri="{FF2B5EF4-FFF2-40B4-BE49-F238E27FC236}">
              <a16:creationId xmlns:a16="http://schemas.microsoft.com/office/drawing/2014/main" id="{EE707087-6F5F-4082-BF18-747B935DFF12}"/>
            </a:ext>
          </a:extLst>
        </xdr:cNvPr>
        <xdr:cNvPicPr>
          <a:picLocks noChangeAspect="1"/>
        </xdr:cNvPicPr>
      </xdr:nvPicPr>
      <xdr:blipFill>
        <a:blip xmlns:r="http://schemas.openxmlformats.org/officeDocument/2006/relationships" r:embed="rId3"/>
        <a:stretch>
          <a:fillRect/>
        </a:stretch>
      </xdr:blipFill>
      <xdr:spPr>
        <a:xfrm>
          <a:off x="236935" y="5042536"/>
          <a:ext cx="2747964" cy="1357087"/>
        </a:xfrm>
        <a:prstGeom prst="rect">
          <a:avLst/>
        </a:prstGeom>
      </xdr:spPr>
    </xdr:pic>
    <xdr:clientData/>
  </xdr:twoCellAnchor>
  <xdr:twoCellAnchor editAs="oneCell">
    <xdr:from>
      <xdr:col>14</xdr:col>
      <xdr:colOff>30031</xdr:colOff>
      <xdr:row>32</xdr:row>
      <xdr:rowOff>21450</xdr:rowOff>
    </xdr:from>
    <xdr:to>
      <xdr:col>18</xdr:col>
      <xdr:colOff>211093</xdr:colOff>
      <xdr:row>38</xdr:row>
      <xdr:rowOff>77978</xdr:rowOff>
    </xdr:to>
    <xdr:pic>
      <xdr:nvPicPr>
        <xdr:cNvPr id="6" name="Picture 1">
          <a:extLst>
            <a:ext uri="{FF2B5EF4-FFF2-40B4-BE49-F238E27FC236}">
              <a16:creationId xmlns:a16="http://schemas.microsoft.com/office/drawing/2014/main" id="{9A4F3FCE-288E-4E4E-BCE2-6A2A1218F925}"/>
            </a:ext>
          </a:extLst>
        </xdr:cNvPr>
        <xdr:cNvPicPr>
          <a:picLocks noChangeAspect="1"/>
        </xdr:cNvPicPr>
      </xdr:nvPicPr>
      <xdr:blipFill>
        <a:blip xmlns:r="http://schemas.openxmlformats.org/officeDocument/2006/relationships" r:embed="rId4"/>
        <a:stretch>
          <a:fillRect/>
        </a:stretch>
      </xdr:blipFill>
      <xdr:spPr>
        <a:xfrm>
          <a:off x="3276151" y="5713590"/>
          <a:ext cx="1173567" cy="1108088"/>
        </a:xfrm>
        <a:prstGeom prst="rect">
          <a:avLst/>
        </a:prstGeom>
      </xdr:spPr>
    </xdr:pic>
    <xdr:clientData/>
  </xdr:twoCellAnchor>
  <xdr:twoCellAnchor editAs="oneCell">
    <xdr:from>
      <xdr:col>1</xdr:col>
      <xdr:colOff>197828</xdr:colOff>
      <xdr:row>1</xdr:row>
      <xdr:rowOff>146538</xdr:rowOff>
    </xdr:from>
    <xdr:to>
      <xdr:col>3</xdr:col>
      <xdr:colOff>107998</xdr:colOff>
      <xdr:row>4</xdr:row>
      <xdr:rowOff>72950</xdr:rowOff>
    </xdr:to>
    <xdr:pic>
      <xdr:nvPicPr>
        <xdr:cNvPr id="7" name="Picture 6">
          <a:extLst>
            <a:ext uri="{FF2B5EF4-FFF2-40B4-BE49-F238E27FC236}">
              <a16:creationId xmlns:a16="http://schemas.microsoft.com/office/drawing/2014/main" id="{44AFE0B3-9CFD-4791-8EB3-BCA22703FAA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aturation sat="66000"/>
                  </a14:imgEffect>
                </a14:imgLayer>
              </a14:imgProps>
            </a:ext>
            <a:ext uri="{28A0092B-C50C-407E-A947-70E740481C1C}">
              <a14:useLocalDpi xmlns:a14="http://schemas.microsoft.com/office/drawing/2010/main" val="0"/>
            </a:ext>
          </a:extLst>
        </a:blip>
        <a:stretch>
          <a:fillRect/>
        </a:stretch>
      </xdr:blipFill>
      <xdr:spPr>
        <a:xfrm>
          <a:off x="271097" y="219807"/>
          <a:ext cx="408401" cy="5052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41673</xdr:colOff>
      <xdr:row>2</xdr:row>
      <xdr:rowOff>186578</xdr:rowOff>
    </xdr:from>
    <xdr:to>
      <xdr:col>19</xdr:col>
      <xdr:colOff>231364</xdr:colOff>
      <xdr:row>8</xdr:row>
      <xdr:rowOff>166684</xdr:rowOff>
    </xdr:to>
    <xdr:pic>
      <xdr:nvPicPr>
        <xdr:cNvPr id="4" name="Picture 3" descr="Ecological pressed cardboard corners - Gruppo Serafin">
          <a:extLst>
            <a:ext uri="{FF2B5EF4-FFF2-40B4-BE49-F238E27FC236}">
              <a16:creationId xmlns:a16="http://schemas.microsoft.com/office/drawing/2014/main" id="{B4E1A806-55F0-496B-B4F8-85CCDD9B2EF9}"/>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rot="16200000">
          <a:off x="3529746" y="470405"/>
          <a:ext cx="1168826" cy="1165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8282</xdr:colOff>
      <xdr:row>2</xdr:row>
      <xdr:rowOff>0</xdr:rowOff>
    </xdr:from>
    <xdr:to>
      <xdr:col>3</xdr:col>
      <xdr:colOff>165274</xdr:colOff>
      <xdr:row>4</xdr:row>
      <xdr:rowOff>126437</xdr:rowOff>
    </xdr:to>
    <xdr:pic>
      <xdr:nvPicPr>
        <xdr:cNvPr id="7" name="Picture 6">
          <a:extLst>
            <a:ext uri="{FF2B5EF4-FFF2-40B4-BE49-F238E27FC236}">
              <a16:creationId xmlns:a16="http://schemas.microsoft.com/office/drawing/2014/main" id="{E524989E-5556-4DD2-A739-CD4E527F25A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aturation sat="66000"/>
                  </a14:imgEffect>
                </a14:imgLayer>
              </a14:imgProps>
            </a:ext>
            <a:ext uri="{28A0092B-C50C-407E-A947-70E740481C1C}">
              <a14:useLocalDpi xmlns:a14="http://schemas.microsoft.com/office/drawing/2010/main" val="0"/>
            </a:ext>
          </a:extLst>
        </a:blip>
        <a:stretch>
          <a:fillRect/>
        </a:stretch>
      </xdr:blipFill>
      <xdr:spPr>
        <a:xfrm>
          <a:off x="331304" y="273326"/>
          <a:ext cx="405470" cy="5074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ranslean%20(Excel%2020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nMap"/>
      <sheetName val="Mail Text"/>
      <sheetName val="Input"/>
    </sheetNames>
    <sheetDataSet>
      <sheetData sheetId="0"/>
      <sheetData sheetId="1"/>
      <sheetData sheetId="2">
        <row r="16">
          <cell r="A16" t="str">
            <v>Translean</v>
          </cell>
        </row>
      </sheetData>
    </sheetDataSet>
  </externalBook>
</externalLink>
</file>

<file path=xl/persons/person.xml><?xml version="1.0" encoding="utf-8"?>
<personList xmlns="http://schemas.microsoft.com/office/spreadsheetml/2018/threadedcomments" xmlns:x="http://schemas.openxmlformats.org/spreadsheetml/2006/main">
  <person displayName="Edgar Anaya" id="{401954E0-BADE-44CD-AE01-09D28F318692}" userId="eanaya@puresunfarms.com" providerId="PeoplePicker"/>
  <person displayName="Emanuel Alvez" id="{8F580CA4-60C5-49C3-A6DA-46AB3A645EEB}" userId="S::ealvez@puresunfarms.com::466f5fcd-6e87-4f31-b99b-46208bcae5f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7" dT="2021-12-23T00:46:31.68" personId="{8F580CA4-60C5-49C3-A6DA-46AB3A645EEB}" id="{68D98587-D67D-4427-BC7F-973192A9D942}">
    <text>@Edgar Anaya I created all the kanban cards for the pouches, MC, and other materials. I just need to add all the QR codes to them</text>
    <mentions>
      <mention mentionpersonId="{401954E0-BADE-44CD-AE01-09D28F318692}" mentionId="{256A4439-7841-466D-9A8B-3CEE427693B1}" startIndex="0" length="12"/>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1458F-7396-4F39-84F5-92ED1C05F36C}">
  <dimension ref="A1:AS63"/>
  <sheetViews>
    <sheetView tabSelected="1" workbookViewId="0">
      <selection activeCell="L13" sqref="L13"/>
    </sheetView>
  </sheetViews>
  <sheetFormatPr defaultColWidth="2.5" defaultRowHeight="12.75" x14ac:dyDescent="0.2"/>
  <cols>
    <col min="1" max="16384" width="2.5" style="55"/>
  </cols>
  <sheetData>
    <row r="1" spans="1:45" ht="13.15" customHeight="1" x14ac:dyDescent="0.25">
      <c r="A1" s="136"/>
      <c r="B1" s="136"/>
      <c r="C1" s="54"/>
      <c r="D1" s="54"/>
      <c r="E1" s="54"/>
      <c r="F1" s="54"/>
      <c r="G1" s="54"/>
      <c r="H1" s="138" t="s">
        <v>181</v>
      </c>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40"/>
      <c r="AN1" s="140"/>
      <c r="AO1" s="140"/>
      <c r="AP1" s="140"/>
      <c r="AQ1" s="140"/>
      <c r="AR1" s="140"/>
      <c r="AS1" s="140"/>
    </row>
    <row r="2" spans="1:45" ht="13.9" customHeight="1" x14ac:dyDescent="0.2">
      <c r="A2" s="137"/>
      <c r="B2" s="137"/>
      <c r="C2" s="56"/>
      <c r="D2" s="56"/>
      <c r="E2" s="56"/>
      <c r="F2" s="56"/>
      <c r="G2" s="57"/>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41" t="s">
        <v>182</v>
      </c>
      <c r="AN2" s="141"/>
      <c r="AO2" s="141"/>
      <c r="AP2" s="141"/>
      <c r="AQ2" s="141"/>
      <c r="AR2" s="141"/>
      <c r="AS2" s="141"/>
    </row>
    <row r="3" spans="1:45" x14ac:dyDescent="0.2">
      <c r="A3" s="142" t="s">
        <v>183</v>
      </c>
      <c r="B3" s="143"/>
      <c r="C3" s="143"/>
      <c r="D3" s="143"/>
      <c r="E3" s="143"/>
      <c r="F3" s="143"/>
      <c r="G3" s="143"/>
      <c r="H3" s="143"/>
      <c r="I3" s="143"/>
      <c r="J3" s="143"/>
      <c r="K3" s="143"/>
      <c r="L3" s="143"/>
      <c r="M3" s="143" t="s">
        <v>184</v>
      </c>
      <c r="N3" s="144"/>
      <c r="O3" s="144"/>
      <c r="P3" s="144"/>
      <c r="Q3" s="144"/>
      <c r="R3" s="144"/>
      <c r="S3" s="144"/>
      <c r="T3" s="144"/>
      <c r="U3" s="144"/>
      <c r="V3" s="144"/>
      <c r="W3" s="144"/>
      <c r="X3" s="144"/>
      <c r="Y3" s="143" t="s">
        <v>185</v>
      </c>
      <c r="Z3" s="144"/>
      <c r="AA3" s="144"/>
      <c r="AB3" s="144"/>
      <c r="AC3" s="144"/>
      <c r="AD3" s="144"/>
      <c r="AE3" s="144"/>
      <c r="AF3" s="144"/>
      <c r="AG3" s="143" t="s">
        <v>186</v>
      </c>
      <c r="AH3" s="144"/>
      <c r="AI3" s="144"/>
      <c r="AJ3" s="144"/>
      <c r="AK3" s="144"/>
      <c r="AL3" s="144"/>
      <c r="AM3" s="144"/>
      <c r="AN3" s="144"/>
      <c r="AO3" s="143" t="s">
        <v>187</v>
      </c>
      <c r="AP3" s="144"/>
      <c r="AQ3" s="144"/>
      <c r="AR3" s="144"/>
      <c r="AS3" s="145"/>
    </row>
    <row r="4" spans="1:45" x14ac:dyDescent="0.2">
      <c r="A4" s="158" t="s">
        <v>188</v>
      </c>
      <c r="B4" s="159"/>
      <c r="C4" s="159"/>
      <c r="D4" s="159"/>
      <c r="E4" s="159"/>
      <c r="F4" s="159"/>
      <c r="G4" s="159"/>
      <c r="H4" s="159"/>
      <c r="I4" s="159"/>
      <c r="J4" s="159"/>
      <c r="K4" s="159"/>
      <c r="L4" s="159"/>
      <c r="M4" s="160" t="s">
        <v>189</v>
      </c>
      <c r="N4" s="161"/>
      <c r="O4" s="147"/>
      <c r="P4" s="147"/>
      <c r="Q4" s="147"/>
      <c r="R4" s="147"/>
      <c r="S4" s="147"/>
      <c r="T4" s="147"/>
      <c r="U4" s="147"/>
      <c r="V4" s="147"/>
      <c r="W4" s="147"/>
      <c r="X4" s="147"/>
      <c r="Y4" s="160" t="s">
        <v>190</v>
      </c>
      <c r="Z4" s="147"/>
      <c r="AA4" s="147"/>
      <c r="AB4" s="147"/>
      <c r="AC4" s="147"/>
      <c r="AD4" s="147"/>
      <c r="AE4" s="147"/>
      <c r="AF4" s="147"/>
      <c r="AG4" s="160" t="s">
        <v>191</v>
      </c>
      <c r="AH4" s="147"/>
      <c r="AI4" s="147"/>
      <c r="AJ4" s="147"/>
      <c r="AK4" s="147"/>
      <c r="AL4" s="147"/>
      <c r="AM4" s="147"/>
      <c r="AN4" s="147"/>
      <c r="AO4" s="146">
        <v>46179</v>
      </c>
      <c r="AP4" s="147"/>
      <c r="AQ4" s="147"/>
      <c r="AR4" s="147"/>
      <c r="AS4" s="148"/>
    </row>
    <row r="6" spans="1:45" x14ac:dyDescent="0.2">
      <c r="A6" s="58" t="s">
        <v>192</v>
      </c>
    </row>
    <row r="7" spans="1:45" x14ac:dyDescent="0.2">
      <c r="A7" s="72">
        <v>1</v>
      </c>
      <c r="B7" s="55" t="s">
        <v>193</v>
      </c>
    </row>
    <row r="8" spans="1:45" x14ac:dyDescent="0.2">
      <c r="A8" s="72">
        <v>2</v>
      </c>
      <c r="B8" s="55" t="s">
        <v>194</v>
      </c>
    </row>
    <row r="9" spans="1:45" x14ac:dyDescent="0.2">
      <c r="A9" s="72">
        <v>3</v>
      </c>
      <c r="B9" s="55" t="s">
        <v>195</v>
      </c>
    </row>
    <row r="10" spans="1:45" x14ac:dyDescent="0.2">
      <c r="A10" s="72">
        <v>4</v>
      </c>
      <c r="B10" s="55" t="s">
        <v>196</v>
      </c>
    </row>
    <row r="11" spans="1:45" x14ac:dyDescent="0.2">
      <c r="A11" s="72">
        <v>5</v>
      </c>
      <c r="B11" s="55" t="s">
        <v>197</v>
      </c>
    </row>
    <row r="12" spans="1:45" x14ac:dyDescent="0.2">
      <c r="A12" s="72">
        <v>6</v>
      </c>
      <c r="B12" s="55" t="s">
        <v>198</v>
      </c>
    </row>
    <row r="13" spans="1:45" x14ac:dyDescent="0.2">
      <c r="A13" s="72">
        <v>7</v>
      </c>
      <c r="B13" s="55" t="s">
        <v>199</v>
      </c>
    </row>
    <row r="14" spans="1:45" x14ac:dyDescent="0.2">
      <c r="A14" s="72">
        <v>8</v>
      </c>
      <c r="B14" s="55" t="s">
        <v>200</v>
      </c>
    </row>
    <row r="15" spans="1:45" x14ac:dyDescent="0.2">
      <c r="A15" s="72">
        <v>9</v>
      </c>
      <c r="B15" s="55" t="s">
        <v>201</v>
      </c>
    </row>
    <row r="21" spans="1:44" x14ac:dyDescent="0.2">
      <c r="A21" s="152" t="s">
        <v>202</v>
      </c>
      <c r="B21" s="153"/>
      <c r="C21" s="153"/>
      <c r="D21" s="153"/>
      <c r="E21" s="153"/>
      <c r="F21" s="153"/>
      <c r="G21" s="153"/>
      <c r="H21" s="153"/>
      <c r="I21" s="153"/>
      <c r="J21" s="153"/>
      <c r="K21" s="153"/>
      <c r="L21" s="153"/>
      <c r="M21" s="153"/>
      <c r="N21" s="154"/>
      <c r="P21" s="152" t="s">
        <v>203</v>
      </c>
      <c r="Q21" s="153"/>
      <c r="R21" s="153"/>
      <c r="S21" s="153"/>
      <c r="T21" s="153"/>
      <c r="U21" s="153"/>
      <c r="V21" s="153"/>
      <c r="W21" s="153"/>
      <c r="X21" s="153"/>
      <c r="Y21" s="153"/>
      <c r="Z21" s="153"/>
      <c r="AA21" s="153"/>
      <c r="AB21" s="153"/>
      <c r="AC21" s="154"/>
      <c r="AE21" s="152" t="s">
        <v>204</v>
      </c>
      <c r="AF21" s="153"/>
      <c r="AG21" s="153"/>
      <c r="AH21" s="153"/>
      <c r="AI21" s="153"/>
      <c r="AJ21" s="153"/>
      <c r="AK21" s="153"/>
      <c r="AL21" s="153"/>
      <c r="AM21" s="153"/>
      <c r="AN21" s="153"/>
      <c r="AO21" s="153"/>
      <c r="AP21" s="153"/>
      <c r="AQ21" s="153"/>
      <c r="AR21" s="154"/>
    </row>
    <row r="22" spans="1:44" x14ac:dyDescent="0.2">
      <c r="A22" s="155"/>
      <c r="B22" s="156"/>
      <c r="C22" s="156"/>
      <c r="D22" s="156"/>
      <c r="E22" s="156"/>
      <c r="F22" s="156"/>
      <c r="G22" s="156"/>
      <c r="H22" s="156"/>
      <c r="I22" s="156"/>
      <c r="J22" s="156"/>
      <c r="K22" s="156"/>
      <c r="L22" s="156"/>
      <c r="M22" s="156"/>
      <c r="N22" s="157"/>
      <c r="P22" s="155"/>
      <c r="Q22" s="156"/>
      <c r="R22" s="156"/>
      <c r="S22" s="156"/>
      <c r="T22" s="156"/>
      <c r="U22" s="156"/>
      <c r="V22" s="156"/>
      <c r="W22" s="156"/>
      <c r="X22" s="156"/>
      <c r="Y22" s="156"/>
      <c r="Z22" s="156"/>
      <c r="AA22" s="156"/>
      <c r="AB22" s="156"/>
      <c r="AC22" s="157"/>
      <c r="AE22" s="155"/>
      <c r="AF22" s="156"/>
      <c r="AG22" s="156"/>
      <c r="AH22" s="156"/>
      <c r="AI22" s="156"/>
      <c r="AJ22" s="156"/>
      <c r="AK22" s="156"/>
      <c r="AL22" s="156"/>
      <c r="AM22" s="156"/>
      <c r="AN22" s="156"/>
      <c r="AO22" s="156"/>
      <c r="AP22" s="156"/>
      <c r="AQ22" s="156"/>
      <c r="AR22" s="157"/>
    </row>
    <row r="23" spans="1:44" x14ac:dyDescent="0.2">
      <c r="A23" s="59"/>
      <c r="N23" s="60"/>
      <c r="P23" s="61"/>
      <c r="Q23" s="62"/>
      <c r="R23" s="62"/>
      <c r="S23" s="62"/>
      <c r="T23" s="62"/>
      <c r="U23" s="62"/>
      <c r="V23" s="62"/>
      <c r="W23" s="62"/>
      <c r="X23" s="62"/>
      <c r="Y23" s="62"/>
      <c r="Z23" s="62"/>
      <c r="AA23" s="62"/>
      <c r="AB23" s="62"/>
      <c r="AC23" s="63"/>
      <c r="AE23" s="61"/>
      <c r="AF23" s="62"/>
      <c r="AG23" s="62"/>
      <c r="AH23" s="62"/>
      <c r="AI23" s="62"/>
      <c r="AJ23" s="62"/>
      <c r="AK23" s="62"/>
      <c r="AL23" s="62"/>
      <c r="AM23" s="62"/>
      <c r="AN23" s="62"/>
      <c r="AO23" s="62"/>
      <c r="AP23" s="62"/>
      <c r="AQ23" s="62"/>
      <c r="AR23" s="63"/>
    </row>
    <row r="24" spans="1:44" x14ac:dyDescent="0.2">
      <c r="A24" s="64" t="s">
        <v>205</v>
      </c>
      <c r="N24" s="60"/>
      <c r="P24" s="64" t="s">
        <v>206</v>
      </c>
      <c r="AC24" s="60"/>
      <c r="AE24" s="64" t="s">
        <v>207</v>
      </c>
      <c r="AR24" s="60"/>
    </row>
    <row r="25" spans="1:44" x14ac:dyDescent="0.2">
      <c r="A25" s="64"/>
      <c r="B25" s="55" t="s">
        <v>208</v>
      </c>
      <c r="G25" s="149" t="s">
        <v>209</v>
      </c>
      <c r="H25" s="150"/>
      <c r="I25" s="150"/>
      <c r="J25" s="150"/>
      <c r="K25" s="150"/>
      <c r="L25" s="150"/>
      <c r="M25" s="150"/>
      <c r="N25" s="151"/>
      <c r="P25" s="64"/>
      <c r="Q25" s="55" t="s">
        <v>210</v>
      </c>
      <c r="V25" s="149" t="s">
        <v>211</v>
      </c>
      <c r="W25" s="150"/>
      <c r="X25" s="150"/>
      <c r="Y25" s="150"/>
      <c r="Z25" s="150"/>
      <c r="AA25" s="150"/>
      <c r="AB25" s="150"/>
      <c r="AC25" s="151"/>
      <c r="AE25" s="64"/>
      <c r="AF25" s="55" t="s">
        <v>212</v>
      </c>
      <c r="AK25" s="149" t="s">
        <v>213</v>
      </c>
      <c r="AL25" s="150"/>
      <c r="AM25" s="150"/>
      <c r="AN25" s="150"/>
      <c r="AO25" s="150"/>
      <c r="AP25" s="150"/>
      <c r="AQ25" s="150"/>
      <c r="AR25" s="151"/>
    </row>
    <row r="26" spans="1:44" x14ac:dyDescent="0.2">
      <c r="A26" s="64"/>
      <c r="B26" s="55" t="s">
        <v>214</v>
      </c>
      <c r="G26" s="149" t="s">
        <v>215</v>
      </c>
      <c r="H26" s="150"/>
      <c r="I26" s="150"/>
      <c r="J26" s="150"/>
      <c r="K26" s="150"/>
      <c r="L26" s="150"/>
      <c r="M26" s="150"/>
      <c r="N26" s="151"/>
      <c r="P26" s="64"/>
      <c r="Q26" s="55" t="s">
        <v>216</v>
      </c>
      <c r="V26" s="149" t="s">
        <v>217</v>
      </c>
      <c r="W26" s="150"/>
      <c r="X26" s="150"/>
      <c r="Y26" s="150"/>
      <c r="Z26" s="150"/>
      <c r="AA26" s="150"/>
      <c r="AB26" s="150"/>
      <c r="AC26" s="151"/>
      <c r="AE26" s="64"/>
      <c r="AF26" s="55" t="s">
        <v>218</v>
      </c>
      <c r="AK26" s="149" t="s">
        <v>219</v>
      </c>
      <c r="AL26" s="150"/>
      <c r="AM26" s="150"/>
      <c r="AN26" s="150"/>
      <c r="AO26" s="150"/>
      <c r="AP26" s="150"/>
      <c r="AQ26" s="150"/>
      <c r="AR26" s="151"/>
    </row>
    <row r="27" spans="1:44" x14ac:dyDescent="0.2">
      <c r="A27" s="64"/>
      <c r="B27" s="55" t="s">
        <v>220</v>
      </c>
      <c r="G27" s="149" t="s">
        <v>221</v>
      </c>
      <c r="H27" s="150"/>
      <c r="I27" s="150"/>
      <c r="J27" s="150"/>
      <c r="K27" s="150"/>
      <c r="L27" s="150"/>
      <c r="M27" s="150"/>
      <c r="N27" s="151"/>
      <c r="P27" s="64"/>
      <c r="V27" s="65"/>
      <c r="W27" s="65"/>
      <c r="X27" s="65"/>
      <c r="Y27" s="65"/>
      <c r="Z27" s="65"/>
      <c r="AA27" s="65"/>
      <c r="AB27" s="65"/>
      <c r="AC27" s="66"/>
      <c r="AE27" s="64"/>
      <c r="AF27" s="55" t="s">
        <v>220</v>
      </c>
      <c r="AK27" s="149" t="s">
        <v>221</v>
      </c>
      <c r="AL27" s="150"/>
      <c r="AM27" s="150"/>
      <c r="AN27" s="150"/>
      <c r="AO27" s="150"/>
      <c r="AP27" s="150"/>
      <c r="AQ27" s="150"/>
      <c r="AR27" s="151"/>
    </row>
    <row r="28" spans="1:44" x14ac:dyDescent="0.2">
      <c r="A28" s="59"/>
      <c r="B28" s="55" t="s">
        <v>222</v>
      </c>
      <c r="G28" s="149" t="s">
        <v>223</v>
      </c>
      <c r="H28" s="150"/>
      <c r="I28" s="150"/>
      <c r="J28" s="150"/>
      <c r="K28" s="150"/>
      <c r="L28" s="150"/>
      <c r="M28" s="150"/>
      <c r="N28" s="151"/>
      <c r="P28" s="64" t="s">
        <v>224</v>
      </c>
      <c r="AC28" s="60"/>
      <c r="AE28" s="64"/>
      <c r="AF28" s="55" t="s">
        <v>222</v>
      </c>
      <c r="AK28" s="149" t="s">
        <v>223</v>
      </c>
      <c r="AL28" s="150"/>
      <c r="AM28" s="150"/>
      <c r="AN28" s="150"/>
      <c r="AO28" s="150"/>
      <c r="AP28" s="150"/>
      <c r="AQ28" s="150"/>
      <c r="AR28" s="151"/>
    </row>
    <row r="29" spans="1:44" x14ac:dyDescent="0.2">
      <c r="A29" s="64"/>
      <c r="B29" s="55" t="s">
        <v>212</v>
      </c>
      <c r="G29" s="149" t="s">
        <v>213</v>
      </c>
      <c r="H29" s="150"/>
      <c r="I29" s="150"/>
      <c r="J29" s="150"/>
      <c r="K29" s="150"/>
      <c r="L29" s="150"/>
      <c r="M29" s="150"/>
      <c r="N29" s="151"/>
      <c r="P29" s="64"/>
      <c r="Q29" s="55" t="s">
        <v>212</v>
      </c>
      <c r="V29" s="149" t="s">
        <v>225</v>
      </c>
      <c r="W29" s="150"/>
      <c r="X29" s="150"/>
      <c r="Y29" s="150"/>
      <c r="Z29" s="150"/>
      <c r="AA29" s="150"/>
      <c r="AB29" s="150"/>
      <c r="AC29" s="151"/>
      <c r="AE29" s="64"/>
      <c r="AK29" s="65"/>
      <c r="AL29" s="65"/>
      <c r="AM29" s="65"/>
      <c r="AN29" s="65"/>
      <c r="AO29" s="65"/>
      <c r="AP29" s="65"/>
      <c r="AQ29" s="65"/>
      <c r="AR29" s="66"/>
    </row>
    <row r="30" spans="1:44" x14ac:dyDescent="0.2">
      <c r="A30" s="64"/>
      <c r="B30" s="55" t="s">
        <v>218</v>
      </c>
      <c r="G30" s="149" t="s">
        <v>219</v>
      </c>
      <c r="H30" s="150"/>
      <c r="I30" s="150"/>
      <c r="J30" s="150"/>
      <c r="K30" s="150"/>
      <c r="L30" s="150"/>
      <c r="M30" s="150"/>
      <c r="N30" s="151"/>
      <c r="P30" s="64"/>
      <c r="Q30" s="55" t="s">
        <v>216</v>
      </c>
      <c r="V30" s="149" t="s">
        <v>226</v>
      </c>
      <c r="W30" s="150"/>
      <c r="X30" s="150"/>
      <c r="Y30" s="150"/>
      <c r="Z30" s="150"/>
      <c r="AA30" s="150"/>
      <c r="AB30" s="150"/>
      <c r="AC30" s="151"/>
      <c r="AE30" s="64" t="s">
        <v>227</v>
      </c>
      <c r="AK30" s="65"/>
      <c r="AL30" s="65"/>
      <c r="AM30" s="65"/>
      <c r="AN30" s="65"/>
      <c r="AO30" s="65"/>
      <c r="AP30" s="65"/>
      <c r="AQ30" s="65"/>
      <c r="AR30" s="66"/>
    </row>
    <row r="31" spans="1:44" x14ac:dyDescent="0.2">
      <c r="A31" s="64"/>
      <c r="G31" s="65"/>
      <c r="H31" s="65"/>
      <c r="I31" s="65"/>
      <c r="J31" s="65"/>
      <c r="K31" s="65"/>
      <c r="L31" s="65"/>
      <c r="M31" s="65"/>
      <c r="N31" s="66"/>
      <c r="P31" s="64"/>
      <c r="Q31" s="55" t="s">
        <v>228</v>
      </c>
      <c r="V31" s="149">
        <v>100</v>
      </c>
      <c r="W31" s="150"/>
      <c r="X31" s="150"/>
      <c r="Y31" s="150"/>
      <c r="Z31" s="150"/>
      <c r="AA31" s="150"/>
      <c r="AB31" s="150"/>
      <c r="AC31" s="151"/>
      <c r="AE31" s="64"/>
      <c r="AF31" s="55" t="s">
        <v>229</v>
      </c>
      <c r="AK31" s="149" t="s">
        <v>230</v>
      </c>
      <c r="AL31" s="150"/>
      <c r="AM31" s="150"/>
      <c r="AN31" s="150"/>
      <c r="AO31" s="150"/>
      <c r="AP31" s="150"/>
      <c r="AQ31" s="150"/>
      <c r="AR31" s="151"/>
    </row>
    <row r="32" spans="1:44" x14ac:dyDescent="0.2">
      <c r="A32" s="64" t="s">
        <v>231</v>
      </c>
      <c r="G32" s="65"/>
      <c r="H32" s="65"/>
      <c r="I32" s="65"/>
      <c r="J32" s="65"/>
      <c r="K32" s="65"/>
      <c r="L32" s="65"/>
      <c r="M32" s="65"/>
      <c r="N32" s="66"/>
      <c r="P32" s="64"/>
      <c r="V32" s="65"/>
      <c r="W32" s="65"/>
      <c r="X32" s="65"/>
      <c r="Y32" s="65"/>
      <c r="Z32" s="65"/>
      <c r="AA32" s="65"/>
      <c r="AB32" s="65"/>
      <c r="AC32" s="66"/>
      <c r="AE32" s="64"/>
      <c r="AF32" s="55" t="s">
        <v>232</v>
      </c>
      <c r="AK32" s="149" t="s">
        <v>233</v>
      </c>
      <c r="AL32" s="150"/>
      <c r="AM32" s="150"/>
      <c r="AN32" s="150"/>
      <c r="AO32" s="150"/>
      <c r="AP32" s="150"/>
      <c r="AQ32" s="150"/>
      <c r="AR32" s="151"/>
    </row>
    <row r="33" spans="1:44" x14ac:dyDescent="0.2">
      <c r="A33" s="64"/>
      <c r="B33" s="55" t="s">
        <v>234</v>
      </c>
      <c r="G33" s="149" t="s">
        <v>235</v>
      </c>
      <c r="H33" s="150"/>
      <c r="I33" s="150"/>
      <c r="J33" s="150"/>
      <c r="K33" s="150"/>
      <c r="L33" s="150"/>
      <c r="M33" s="150"/>
      <c r="N33" s="151"/>
      <c r="P33" s="64" t="s">
        <v>236</v>
      </c>
      <c r="AC33" s="60"/>
      <c r="AE33" s="64"/>
      <c r="AF33" s="55" t="s">
        <v>237</v>
      </c>
      <c r="AK33" s="149" t="s">
        <v>238</v>
      </c>
      <c r="AL33" s="150"/>
      <c r="AM33" s="150"/>
      <c r="AN33" s="150"/>
      <c r="AO33" s="150"/>
      <c r="AP33" s="150"/>
      <c r="AQ33" s="150"/>
      <c r="AR33" s="151"/>
    </row>
    <row r="34" spans="1:44" x14ac:dyDescent="0.2">
      <c r="A34" s="64"/>
      <c r="B34" s="55" t="s">
        <v>239</v>
      </c>
      <c r="G34" s="149" t="s">
        <v>233</v>
      </c>
      <c r="H34" s="150"/>
      <c r="I34" s="150"/>
      <c r="J34" s="150"/>
      <c r="K34" s="150"/>
      <c r="L34" s="150"/>
      <c r="M34" s="150"/>
      <c r="N34" s="151"/>
      <c r="P34" s="64"/>
      <c r="Q34" s="55" t="s">
        <v>208</v>
      </c>
      <c r="V34" s="149" t="s">
        <v>209</v>
      </c>
      <c r="W34" s="150"/>
      <c r="X34" s="150"/>
      <c r="Y34" s="150"/>
      <c r="Z34" s="150"/>
      <c r="AA34" s="150"/>
      <c r="AB34" s="150"/>
      <c r="AC34" s="151"/>
      <c r="AE34" s="64"/>
      <c r="AK34" s="65"/>
      <c r="AL34" s="65"/>
      <c r="AM34" s="65"/>
      <c r="AN34" s="65"/>
      <c r="AO34" s="65"/>
      <c r="AP34" s="65"/>
      <c r="AQ34" s="65"/>
      <c r="AR34" s="66"/>
    </row>
    <row r="35" spans="1:44" x14ac:dyDescent="0.2">
      <c r="A35" s="64"/>
      <c r="B35" s="55" t="s">
        <v>240</v>
      </c>
      <c r="G35" s="149">
        <v>20</v>
      </c>
      <c r="H35" s="150"/>
      <c r="I35" s="150"/>
      <c r="J35" s="150"/>
      <c r="K35" s="150"/>
      <c r="L35" s="150"/>
      <c r="M35" s="150"/>
      <c r="N35" s="151"/>
      <c r="P35" s="64"/>
      <c r="Q35" s="55" t="s">
        <v>214</v>
      </c>
      <c r="V35" s="149" t="s">
        <v>241</v>
      </c>
      <c r="W35" s="150"/>
      <c r="X35" s="150"/>
      <c r="Y35" s="150"/>
      <c r="Z35" s="150"/>
      <c r="AA35" s="150"/>
      <c r="AB35" s="150"/>
      <c r="AC35" s="151"/>
      <c r="AE35" s="64" t="s">
        <v>242</v>
      </c>
      <c r="AK35" s="65"/>
      <c r="AL35" s="65"/>
      <c r="AM35" s="65"/>
      <c r="AN35" s="65"/>
      <c r="AO35" s="65"/>
      <c r="AP35" s="65"/>
      <c r="AQ35" s="65"/>
      <c r="AR35" s="66"/>
    </row>
    <row r="36" spans="1:44" x14ac:dyDescent="0.2">
      <c r="A36" s="64"/>
      <c r="G36" s="65"/>
      <c r="H36" s="65"/>
      <c r="I36" s="65"/>
      <c r="J36" s="65"/>
      <c r="K36" s="65"/>
      <c r="L36" s="65"/>
      <c r="M36" s="65"/>
      <c r="N36" s="66"/>
      <c r="P36" s="67"/>
      <c r="Q36" s="68"/>
      <c r="R36" s="68"/>
      <c r="S36" s="68"/>
      <c r="T36" s="68"/>
      <c r="U36" s="68"/>
      <c r="V36" s="69"/>
      <c r="W36" s="69"/>
      <c r="X36" s="69"/>
      <c r="Y36" s="69"/>
      <c r="Z36" s="69"/>
      <c r="AA36" s="69"/>
      <c r="AB36" s="69"/>
      <c r="AC36" s="70"/>
      <c r="AE36" s="64"/>
      <c r="AF36" s="55" t="s">
        <v>208</v>
      </c>
      <c r="AK36" s="149" t="s">
        <v>209</v>
      </c>
      <c r="AL36" s="150"/>
      <c r="AM36" s="150"/>
      <c r="AN36" s="150"/>
      <c r="AO36" s="150"/>
      <c r="AP36" s="150"/>
      <c r="AQ36" s="150"/>
      <c r="AR36" s="151"/>
    </row>
    <row r="37" spans="1:44" x14ac:dyDescent="0.2">
      <c r="A37" s="64" t="s">
        <v>243</v>
      </c>
      <c r="G37" s="65"/>
      <c r="H37" s="65"/>
      <c r="I37" s="65"/>
      <c r="J37" s="65"/>
      <c r="K37" s="65"/>
      <c r="L37" s="65"/>
      <c r="M37" s="65"/>
      <c r="N37" s="66"/>
      <c r="V37" s="162"/>
      <c r="W37" s="144"/>
      <c r="X37" s="144"/>
      <c r="Y37" s="144"/>
      <c r="Z37" s="144"/>
      <c r="AA37" s="144"/>
      <c r="AB37" s="144"/>
      <c r="AC37" s="144"/>
      <c r="AE37" s="64"/>
      <c r="AF37" s="55" t="s">
        <v>214</v>
      </c>
      <c r="AK37" s="149" t="s">
        <v>215</v>
      </c>
      <c r="AL37" s="150"/>
      <c r="AM37" s="150"/>
      <c r="AN37" s="150"/>
      <c r="AO37" s="150"/>
      <c r="AP37" s="150"/>
      <c r="AQ37" s="150"/>
      <c r="AR37" s="151"/>
    </row>
    <row r="38" spans="1:44" x14ac:dyDescent="0.2">
      <c r="A38" s="59"/>
      <c r="B38" s="55" t="s">
        <v>244</v>
      </c>
      <c r="G38" s="149" t="s">
        <v>245</v>
      </c>
      <c r="H38" s="150"/>
      <c r="I38" s="150"/>
      <c r="J38" s="150"/>
      <c r="K38" s="150"/>
      <c r="L38" s="150"/>
      <c r="M38" s="150"/>
      <c r="N38" s="151"/>
      <c r="V38" s="162"/>
      <c r="W38" s="144"/>
      <c r="X38" s="144"/>
      <c r="Y38" s="144"/>
      <c r="Z38" s="144"/>
      <c r="AA38" s="144"/>
      <c r="AB38" s="144"/>
      <c r="AC38" s="144"/>
      <c r="AE38" s="64"/>
      <c r="AK38" s="65"/>
      <c r="AL38" s="65"/>
      <c r="AM38" s="65"/>
      <c r="AN38" s="65"/>
      <c r="AO38" s="65"/>
      <c r="AP38" s="65"/>
      <c r="AQ38" s="65"/>
      <c r="AR38" s="66"/>
    </row>
    <row r="39" spans="1:44" x14ac:dyDescent="0.2">
      <c r="A39" s="59"/>
      <c r="B39" s="55" t="s">
        <v>246</v>
      </c>
      <c r="G39" s="149" t="s">
        <v>247</v>
      </c>
      <c r="H39" s="150"/>
      <c r="I39" s="150"/>
      <c r="J39" s="150"/>
      <c r="K39" s="150"/>
      <c r="L39" s="150"/>
      <c r="M39" s="150"/>
      <c r="N39" s="151"/>
      <c r="AE39" s="64" t="s">
        <v>248</v>
      </c>
      <c r="AK39" s="65"/>
      <c r="AL39" s="65"/>
      <c r="AM39" s="65"/>
      <c r="AN39" s="65"/>
      <c r="AO39" s="65"/>
      <c r="AP39" s="65"/>
      <c r="AQ39" s="65"/>
      <c r="AR39" s="66"/>
    </row>
    <row r="40" spans="1:44" x14ac:dyDescent="0.2">
      <c r="A40" s="71"/>
      <c r="B40" s="68"/>
      <c r="C40" s="68"/>
      <c r="D40" s="68"/>
      <c r="E40" s="68"/>
      <c r="F40" s="68"/>
      <c r="G40" s="69"/>
      <c r="H40" s="69"/>
      <c r="I40" s="69"/>
      <c r="J40" s="69"/>
      <c r="K40" s="69"/>
      <c r="L40" s="69"/>
      <c r="M40" s="69"/>
      <c r="N40" s="70"/>
      <c r="AE40" s="59"/>
      <c r="AF40" s="55" t="s">
        <v>246</v>
      </c>
      <c r="AK40" s="149" t="s">
        <v>249</v>
      </c>
      <c r="AL40" s="150"/>
      <c r="AM40" s="150"/>
      <c r="AN40" s="150"/>
      <c r="AO40" s="150"/>
      <c r="AP40" s="150"/>
      <c r="AQ40" s="150"/>
      <c r="AR40" s="151"/>
    </row>
    <row r="41" spans="1:44" x14ac:dyDescent="0.2">
      <c r="AE41" s="71"/>
      <c r="AF41" s="68"/>
      <c r="AG41" s="68"/>
      <c r="AH41" s="68"/>
      <c r="AI41" s="68"/>
      <c r="AJ41" s="68"/>
      <c r="AK41" s="69"/>
      <c r="AL41" s="69"/>
      <c r="AM41" s="69"/>
      <c r="AN41" s="69"/>
      <c r="AO41" s="69"/>
      <c r="AP41" s="69"/>
      <c r="AQ41" s="69"/>
      <c r="AR41" s="70"/>
    </row>
    <row r="43" spans="1:44" x14ac:dyDescent="0.2">
      <c r="A43" s="51" t="s">
        <v>164</v>
      </c>
    </row>
    <row r="44" spans="1:44" x14ac:dyDescent="0.2">
      <c r="A44" s="52"/>
    </row>
    <row r="45" spans="1:44" x14ac:dyDescent="0.2">
      <c r="A45" s="52" t="s">
        <v>165</v>
      </c>
    </row>
    <row r="46" spans="1:44" x14ac:dyDescent="0.2">
      <c r="A46" s="52"/>
    </row>
    <row r="47" spans="1:44" x14ac:dyDescent="0.2">
      <c r="A47" s="53" t="s">
        <v>166</v>
      </c>
    </row>
    <row r="48" spans="1:44" x14ac:dyDescent="0.2">
      <c r="A48" s="52"/>
    </row>
    <row r="49" spans="1:1" x14ac:dyDescent="0.2">
      <c r="A49" s="52" t="s">
        <v>167</v>
      </c>
    </row>
    <row r="50" spans="1:1" x14ac:dyDescent="0.2">
      <c r="A50" s="52"/>
    </row>
    <row r="51" spans="1:1" x14ac:dyDescent="0.2">
      <c r="A51" s="52" t="s">
        <v>168</v>
      </c>
    </row>
    <row r="52" spans="1:1" x14ac:dyDescent="0.2">
      <c r="A52" s="52" t="s">
        <v>169</v>
      </c>
    </row>
    <row r="53" spans="1:1" x14ac:dyDescent="0.2">
      <c r="A53" s="52" t="s">
        <v>170</v>
      </c>
    </row>
    <row r="54" spans="1:1" x14ac:dyDescent="0.2">
      <c r="A54" s="52" t="s">
        <v>171</v>
      </c>
    </row>
    <row r="55" spans="1:1" x14ac:dyDescent="0.2">
      <c r="A55" s="52"/>
    </row>
    <row r="56" spans="1:1" ht="15.75" x14ac:dyDescent="0.25">
      <c r="A56" s="53" t="s">
        <v>172</v>
      </c>
    </row>
    <row r="57" spans="1:1" x14ac:dyDescent="0.2">
      <c r="A57" s="52"/>
    </row>
    <row r="58" spans="1:1" x14ac:dyDescent="0.2">
      <c r="A58" s="51" t="s">
        <v>173</v>
      </c>
    </row>
    <row r="59" spans="1:1" x14ac:dyDescent="0.2">
      <c r="A59" s="52" t="s">
        <v>174</v>
      </c>
    </row>
    <row r="60" spans="1:1" x14ac:dyDescent="0.2">
      <c r="A60" s="52"/>
    </row>
    <row r="61" spans="1:1" x14ac:dyDescent="0.2">
      <c r="A61" s="51" t="s">
        <v>175</v>
      </c>
    </row>
    <row r="62" spans="1:1" x14ac:dyDescent="0.2">
      <c r="A62" s="52" t="s">
        <v>176</v>
      </c>
    </row>
    <row r="63" spans="1:1" x14ac:dyDescent="0.2">
      <c r="A63" s="52" t="s">
        <v>177</v>
      </c>
    </row>
  </sheetData>
  <sheetProtection algorithmName="SHA-512" hashValue="oWkUgFFZPc4tIYwiceRytvvXbivs9KFxP2RYAvd+B1nTqwEGVlFTPKK9NdFs5knRB8w/4s2oEfcNDEvTTkmyvQ==" saltValue="uOC0A2cH1UWqhXicjKJfbQ==" spinCount="100000" sheet="1" objects="1" scenarios="1" selectLockedCells="1" selectUnlockedCells="1"/>
  <mergeCells count="47">
    <mergeCell ref="G38:N38"/>
    <mergeCell ref="V38:AC38"/>
    <mergeCell ref="G39:N39"/>
    <mergeCell ref="AK40:AR40"/>
    <mergeCell ref="G34:N34"/>
    <mergeCell ref="V34:AC34"/>
    <mergeCell ref="G35:N35"/>
    <mergeCell ref="V35:AC35"/>
    <mergeCell ref="AK36:AR36"/>
    <mergeCell ref="V37:AC37"/>
    <mergeCell ref="AK37:AR37"/>
    <mergeCell ref="G33:N33"/>
    <mergeCell ref="AK33:AR33"/>
    <mergeCell ref="G27:N27"/>
    <mergeCell ref="AK27:AR27"/>
    <mergeCell ref="G28:N28"/>
    <mergeCell ref="AK28:AR28"/>
    <mergeCell ref="G29:N29"/>
    <mergeCell ref="V29:AC29"/>
    <mergeCell ref="G30:N30"/>
    <mergeCell ref="V30:AC30"/>
    <mergeCell ref="V31:AC31"/>
    <mergeCell ref="AK31:AR31"/>
    <mergeCell ref="AK32:AR32"/>
    <mergeCell ref="AO4:AS4"/>
    <mergeCell ref="G25:N25"/>
    <mergeCell ref="V25:AC25"/>
    <mergeCell ref="AK25:AR25"/>
    <mergeCell ref="G26:N26"/>
    <mergeCell ref="V26:AC26"/>
    <mergeCell ref="AK26:AR26"/>
    <mergeCell ref="A21:N22"/>
    <mergeCell ref="P21:AC22"/>
    <mergeCell ref="AE21:AR22"/>
    <mergeCell ref="A4:L4"/>
    <mergeCell ref="M4:X4"/>
    <mergeCell ref="Y4:AF4"/>
    <mergeCell ref="AG4:AN4"/>
    <mergeCell ref="A1:B2"/>
    <mergeCell ref="H1:AL2"/>
    <mergeCell ref="AM1:AS1"/>
    <mergeCell ref="AM2:AS2"/>
    <mergeCell ref="A3:L3"/>
    <mergeCell ref="M3:X3"/>
    <mergeCell ref="Y3:AF3"/>
    <mergeCell ref="AG3:AN3"/>
    <mergeCell ref="AO3:AS3"/>
  </mergeCells>
  <printOptions horizontalCentered="1"/>
  <pageMargins left="0.5" right="0.5" top="0.5" bottom="0.5" header="0.5" footer="0.5"/>
  <pageSetup orientation="landscape" horizontalDpi="300" verticalDpi="300"/>
  <headerFooter alignWithMargin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20965-4A73-498B-98BA-F2A15718CAE8}">
  <sheetPr codeName="Sheet2"/>
  <dimension ref="A1:AO35"/>
  <sheetViews>
    <sheetView showGridLines="0" zoomScale="80" zoomScaleNormal="80" workbookViewId="0">
      <pane xSplit="2" topLeftCell="C1" activePane="topRight" state="frozen"/>
      <selection pane="topRight" activeCell="A11" sqref="A11"/>
    </sheetView>
  </sheetViews>
  <sheetFormatPr defaultRowHeight="15.75" x14ac:dyDescent="0.25"/>
  <cols>
    <col min="2" max="2" width="16.25" customWidth="1"/>
    <col min="3" max="9" width="9.75" customWidth="1"/>
    <col min="10" max="10" width="2.25" customWidth="1"/>
    <col min="11" max="11" width="10.875" customWidth="1"/>
    <col min="12" max="18" width="11.125" customWidth="1"/>
    <col min="19" max="19" width="1.75" style="87" customWidth="1"/>
    <col min="20" max="22" width="12.75" customWidth="1"/>
    <col min="23" max="23" width="1.75" style="87" customWidth="1"/>
    <col min="24" max="29" width="12.75" customWidth="1"/>
    <col min="30" max="30" width="15.625" style="87" hidden="1" customWidth="1"/>
    <col min="31" max="31" width="1.75" style="87" customWidth="1"/>
    <col min="32" max="32" width="16.125" style="87" customWidth="1"/>
    <col min="33" max="33" width="16.125" customWidth="1"/>
    <col min="34" max="34" width="1.75" style="87" customWidth="1"/>
    <col min="35" max="35" width="12.75" customWidth="1"/>
    <col min="36" max="36" width="1.75" style="87" customWidth="1"/>
    <col min="37" max="38" width="16" bestFit="1" customWidth="1"/>
    <col min="40" max="40" width="11.125" bestFit="1" customWidth="1"/>
    <col min="41" max="41" width="12.625" bestFit="1" customWidth="1"/>
  </cols>
  <sheetData>
    <row r="1" spans="1:41" ht="28.5" x14ac:dyDescent="0.45">
      <c r="C1" s="289" t="s">
        <v>289</v>
      </c>
      <c r="K1" s="79" t="s">
        <v>262</v>
      </c>
    </row>
    <row r="2" spans="1:41" ht="15" customHeight="1" x14ac:dyDescent="0.35">
      <c r="C2" s="36"/>
      <c r="T2" s="2"/>
      <c r="U2" s="83"/>
      <c r="V2" s="2" t="s">
        <v>264</v>
      </c>
      <c r="X2" s="2"/>
      <c r="Y2" s="2"/>
      <c r="Z2" s="2"/>
    </row>
    <row r="3" spans="1:41" ht="23.25" customHeight="1" x14ac:dyDescent="0.35">
      <c r="C3" s="36" t="s">
        <v>266</v>
      </c>
      <c r="T3" s="2"/>
      <c r="U3" s="84"/>
      <c r="V3" s="2" t="s">
        <v>265</v>
      </c>
      <c r="X3" s="2"/>
      <c r="Y3" s="2"/>
      <c r="Z3" s="2"/>
      <c r="AK3" s="175" t="s">
        <v>275</v>
      </c>
      <c r="AL3" s="176"/>
    </row>
    <row r="4" spans="1:41" ht="21.6" customHeight="1" x14ac:dyDescent="0.25">
      <c r="AF4" s="181" t="s">
        <v>273</v>
      </c>
      <c r="AG4" s="182"/>
      <c r="AK4" s="179" t="s">
        <v>273</v>
      </c>
      <c r="AL4" s="180"/>
    </row>
    <row r="5" spans="1:41" s="33" customFormat="1" ht="18.600000000000001" customHeight="1" x14ac:dyDescent="0.25">
      <c r="A5" s="165" t="s">
        <v>250</v>
      </c>
      <c r="B5" s="165" t="s">
        <v>207</v>
      </c>
      <c r="C5" s="164" t="s">
        <v>260</v>
      </c>
      <c r="D5" s="164"/>
      <c r="E5" s="164"/>
      <c r="F5" s="164"/>
      <c r="G5" s="164"/>
      <c r="H5" s="164"/>
      <c r="I5" s="164"/>
      <c r="K5" s="168" t="s">
        <v>267</v>
      </c>
      <c r="L5" s="164" t="s">
        <v>261</v>
      </c>
      <c r="M5" s="164"/>
      <c r="N5" s="164"/>
      <c r="O5" s="164"/>
      <c r="P5" s="164"/>
      <c r="Q5" s="164"/>
      <c r="R5" s="164"/>
      <c r="S5" s="88"/>
      <c r="T5" s="94" t="s">
        <v>263</v>
      </c>
      <c r="U5" s="95" t="s">
        <v>263</v>
      </c>
      <c r="V5" s="96" t="s">
        <v>263</v>
      </c>
      <c r="W5" s="88"/>
      <c r="X5" s="163" t="s">
        <v>274</v>
      </c>
      <c r="Y5" s="163"/>
      <c r="Z5" s="163"/>
      <c r="AA5" s="163"/>
      <c r="AB5" s="163"/>
      <c r="AC5" s="163"/>
      <c r="AD5" s="88"/>
      <c r="AE5" s="88"/>
      <c r="AF5" s="99" t="s">
        <v>270</v>
      </c>
      <c r="AG5" s="99" t="s">
        <v>270</v>
      </c>
      <c r="AH5" s="88"/>
      <c r="AI5" s="185" t="s">
        <v>268</v>
      </c>
      <c r="AJ5" s="88"/>
      <c r="AK5" s="99" t="s">
        <v>270</v>
      </c>
      <c r="AL5" s="99" t="s">
        <v>270</v>
      </c>
    </row>
    <row r="6" spans="1:41" x14ac:dyDescent="0.25">
      <c r="A6" s="166"/>
      <c r="B6" s="166"/>
      <c r="C6" s="290" t="s">
        <v>288</v>
      </c>
      <c r="D6" s="290" t="s">
        <v>288</v>
      </c>
      <c r="E6" s="290" t="s">
        <v>288</v>
      </c>
      <c r="F6" s="290" t="s">
        <v>288</v>
      </c>
      <c r="G6" s="290" t="s">
        <v>288</v>
      </c>
      <c r="H6" s="290" t="s">
        <v>288</v>
      </c>
      <c r="I6" s="290" t="s">
        <v>288</v>
      </c>
      <c r="K6" s="169"/>
      <c r="L6" s="7" t="str">
        <f>C6</f>
        <v>ANY MONTH</v>
      </c>
      <c r="M6" s="7" t="str">
        <f t="shared" ref="M6:R6" si="0">D6</f>
        <v>ANY MONTH</v>
      </c>
      <c r="N6" s="7" t="str">
        <f t="shared" si="0"/>
        <v>ANY MONTH</v>
      </c>
      <c r="O6" s="7" t="str">
        <f t="shared" si="0"/>
        <v>ANY MONTH</v>
      </c>
      <c r="P6" s="7" t="str">
        <f t="shared" si="0"/>
        <v>ANY MONTH</v>
      </c>
      <c r="Q6" s="7" t="str">
        <f t="shared" si="0"/>
        <v>ANY MONTH</v>
      </c>
      <c r="R6" s="7" t="str">
        <f t="shared" si="0"/>
        <v>ANY MONTH</v>
      </c>
      <c r="S6" s="89"/>
      <c r="T6" s="171" t="s">
        <v>19</v>
      </c>
      <c r="U6" s="173" t="s">
        <v>20</v>
      </c>
      <c r="V6" s="183" t="s">
        <v>21</v>
      </c>
      <c r="W6" s="89"/>
      <c r="X6" s="81" t="str">
        <f>L6&amp;"-"&amp;M6</f>
        <v>ANY MONTH-ANY MONTH</v>
      </c>
      <c r="Y6" s="81" t="str">
        <f>L6&amp;"-"&amp;N6</f>
        <v>ANY MONTH-ANY MONTH</v>
      </c>
      <c r="Z6" s="81" t="str">
        <f>M6&amp;"-"&amp;O6</f>
        <v>ANY MONTH-ANY MONTH</v>
      </c>
      <c r="AA6" s="81" t="str">
        <f>N6&amp;"-"&amp;P6</f>
        <v>ANY MONTH-ANY MONTH</v>
      </c>
      <c r="AB6" s="81" t="str">
        <f>O6&amp;"-"&amp;Q6</f>
        <v>ANY MONTH-ANY MONTH</v>
      </c>
      <c r="AC6" s="81" t="str">
        <f>P6&amp;"-"&amp;R6</f>
        <v>ANY MONTH-ANY MONTH</v>
      </c>
      <c r="AD6" s="89" t="s">
        <v>269</v>
      </c>
      <c r="AE6" s="89"/>
      <c r="AF6" s="177" t="s">
        <v>271</v>
      </c>
      <c r="AG6" s="177" t="s">
        <v>272</v>
      </c>
      <c r="AH6" s="89"/>
      <c r="AI6" s="186"/>
      <c r="AJ6" s="89"/>
      <c r="AK6" s="177" t="s">
        <v>271</v>
      </c>
      <c r="AL6" s="177" t="s">
        <v>272</v>
      </c>
    </row>
    <row r="7" spans="1:41" x14ac:dyDescent="0.25">
      <c r="A7" s="167"/>
      <c r="B7" s="167"/>
      <c r="C7" s="291"/>
      <c r="D7" s="291"/>
      <c r="E7" s="291"/>
      <c r="F7" s="291"/>
      <c r="G7" s="291"/>
      <c r="H7" s="291"/>
      <c r="I7" s="291"/>
      <c r="K7" s="170"/>
      <c r="L7" s="7"/>
      <c r="M7" s="7">
        <v>1</v>
      </c>
      <c r="N7" s="7">
        <v>2</v>
      </c>
      <c r="O7" s="7">
        <v>3</v>
      </c>
      <c r="P7" s="7">
        <v>4</v>
      </c>
      <c r="Q7" s="7">
        <v>5</v>
      </c>
      <c r="R7" s="42">
        <v>6</v>
      </c>
      <c r="S7" s="89"/>
      <c r="T7" s="172"/>
      <c r="U7" s="174"/>
      <c r="V7" s="184"/>
      <c r="W7" s="89"/>
      <c r="X7" s="93">
        <v>1</v>
      </c>
      <c r="Y7" s="93">
        <v>2</v>
      </c>
      <c r="Z7" s="93">
        <v>3</v>
      </c>
      <c r="AA7" s="93">
        <v>4</v>
      </c>
      <c r="AB7" s="93">
        <v>5</v>
      </c>
      <c r="AC7" s="98">
        <v>6</v>
      </c>
      <c r="AD7" s="89">
        <v>7</v>
      </c>
      <c r="AE7" s="89"/>
      <c r="AF7" s="178"/>
      <c r="AG7" s="178"/>
      <c r="AH7" s="89"/>
      <c r="AI7" s="187"/>
      <c r="AJ7" s="89"/>
      <c r="AK7" s="178"/>
      <c r="AL7" s="178"/>
    </row>
    <row r="8" spans="1:41" ht="19.149999999999999" customHeight="1" x14ac:dyDescent="0.25">
      <c r="A8" s="109"/>
      <c r="B8" s="109"/>
      <c r="C8" s="110"/>
      <c r="D8" s="110"/>
      <c r="E8" s="111"/>
      <c r="F8" s="112"/>
      <c r="G8" s="111"/>
      <c r="H8" s="113"/>
      <c r="I8" s="113"/>
      <c r="J8" s="1"/>
      <c r="K8" s="126"/>
      <c r="L8" s="9">
        <f>C8*$K8</f>
        <v>0</v>
      </c>
      <c r="M8" s="9">
        <f>D8*$K8</f>
        <v>0</v>
      </c>
      <c r="N8" s="9">
        <f t="shared" ref="N8:R19" si="1">E8*$K8</f>
        <v>0</v>
      </c>
      <c r="O8" s="9">
        <f t="shared" si="1"/>
        <v>0</v>
      </c>
      <c r="P8" s="9">
        <f t="shared" si="1"/>
        <v>0</v>
      </c>
      <c r="Q8" s="9">
        <f t="shared" si="1"/>
        <v>0</v>
      </c>
      <c r="R8" s="9">
        <f t="shared" si="1"/>
        <v>0</v>
      </c>
      <c r="S8" s="90"/>
      <c r="T8" s="80">
        <f t="shared" ref="T8:T19" si="2">AVERAGE(L8:R8)</f>
        <v>0</v>
      </c>
      <c r="U8" s="85" cm="1">
        <f t="array" ref="U8">MIN(IF(N8:R8&lt;&gt;0,N8:R8))</f>
        <v>0</v>
      </c>
      <c r="V8" s="9">
        <f>MAX(L8:R8)</f>
        <v>0</v>
      </c>
      <c r="W8" s="90"/>
      <c r="X8" s="80">
        <f>AVERAGE(L8:M8)</f>
        <v>0</v>
      </c>
      <c r="Y8" s="80">
        <f>AVERAGE(L8:N8)</f>
        <v>0</v>
      </c>
      <c r="Z8" s="80">
        <f>AVERAGE(M8:O8)</f>
        <v>0</v>
      </c>
      <c r="AA8" s="80">
        <f>AVERAGE(N8:P8)</f>
        <v>0</v>
      </c>
      <c r="AB8" s="80">
        <f>AVERAGE(O8:Q8)</f>
        <v>0</v>
      </c>
      <c r="AC8" s="91">
        <f>AVERAGE(P8:R8)</f>
        <v>0</v>
      </c>
      <c r="AD8" s="90"/>
      <c r="AE8" s="90"/>
      <c r="AF8" s="9">
        <f>_xlfn.FORECAST.LINEAR($AD$7,X8:AC8,$X$7:$AC$7)</f>
        <v>0</v>
      </c>
      <c r="AG8" s="91">
        <f t="shared" ref="AG8:AG32" si="3">_xlfn.FORECAST.ETS($AD$7,X8:AC8,$X$7:$AC$7,1)</f>
        <v>0</v>
      </c>
      <c r="AH8" s="90"/>
      <c r="AI8" s="129">
        <v>0.05</v>
      </c>
      <c r="AJ8" s="90"/>
      <c r="AK8" s="97">
        <f t="shared" ref="AK8:AK32" si="4">AF8+(AF8*AI8)</f>
        <v>0</v>
      </c>
      <c r="AL8" s="97">
        <f>AG8+(AG8*AI8)</f>
        <v>0</v>
      </c>
      <c r="AN8" s="44"/>
      <c r="AO8" s="44"/>
    </row>
    <row r="9" spans="1:41" ht="19.149999999999999" customHeight="1" x14ac:dyDescent="0.25">
      <c r="A9" s="114"/>
      <c r="B9" s="115"/>
      <c r="C9" s="116"/>
      <c r="D9" s="116"/>
      <c r="E9" s="117"/>
      <c r="F9" s="118"/>
      <c r="G9" s="117"/>
      <c r="H9" s="119"/>
      <c r="I9" s="119"/>
      <c r="J9" s="1"/>
      <c r="K9" s="127"/>
      <c r="L9" s="9">
        <f t="shared" ref="L9:M19" si="5">C9*$K9</f>
        <v>0</v>
      </c>
      <c r="M9" s="9">
        <f t="shared" si="5"/>
        <v>0</v>
      </c>
      <c r="N9" s="9">
        <f t="shared" si="1"/>
        <v>0</v>
      </c>
      <c r="O9" s="9">
        <f t="shared" si="1"/>
        <v>0</v>
      </c>
      <c r="P9" s="9">
        <f t="shared" si="1"/>
        <v>0</v>
      </c>
      <c r="Q9" s="9">
        <f t="shared" si="1"/>
        <v>0</v>
      </c>
      <c r="R9" s="9">
        <f t="shared" si="1"/>
        <v>0</v>
      </c>
      <c r="S9" s="90"/>
      <c r="T9" s="80">
        <f t="shared" si="2"/>
        <v>0</v>
      </c>
      <c r="U9" s="85" cm="1">
        <f t="array" ref="U9">MIN(IF(N9:R9&lt;&gt;0,N9:R9))</f>
        <v>0</v>
      </c>
      <c r="V9" s="9">
        <f>MAX(L9:Q9)</f>
        <v>0</v>
      </c>
      <c r="W9" s="90"/>
      <c r="X9" s="80">
        <f t="shared" ref="X9:X20" si="6">AVERAGE(L9:M9)</f>
        <v>0</v>
      </c>
      <c r="Y9" s="80">
        <f t="shared" ref="Y9:Y32" si="7">AVERAGE(L9:N9)</f>
        <v>0</v>
      </c>
      <c r="Z9" s="80">
        <f t="shared" ref="Z9:Z32" si="8">AVERAGE(M9:O9)</f>
        <v>0</v>
      </c>
      <c r="AA9" s="80">
        <f t="shared" ref="AA9:AA32" si="9">AVERAGE(N9:P9)</f>
        <v>0</v>
      </c>
      <c r="AB9" s="91">
        <f t="shared" ref="AB9:AB20" si="10">AVERAGE(O9:P9)</f>
        <v>0</v>
      </c>
      <c r="AC9" s="91">
        <f t="shared" ref="AC9:AC20" si="11">AVERAGE(P9:Q9)</f>
        <v>0</v>
      </c>
      <c r="AD9" s="90"/>
      <c r="AE9" s="90"/>
      <c r="AF9" s="9">
        <f t="shared" ref="AF9:AF32" si="12">_xlfn.FORECAST.LINEAR($AD$7,X9:AC9,$X$7:$AC$7)</f>
        <v>0</v>
      </c>
      <c r="AG9" s="91">
        <f t="shared" si="3"/>
        <v>0</v>
      </c>
      <c r="AH9" s="90"/>
      <c r="AI9" s="129">
        <v>0.05</v>
      </c>
      <c r="AJ9" s="90"/>
      <c r="AK9" s="97">
        <f t="shared" si="4"/>
        <v>0</v>
      </c>
      <c r="AL9" s="97">
        <f t="shared" ref="AL9:AL32" si="13">_xlfn.FORECAST.ETS($AD$7,X9:AC9,$X$7:$AC$7,1)</f>
        <v>0</v>
      </c>
    </row>
    <row r="10" spans="1:41" ht="19.149999999999999" customHeight="1" x14ac:dyDescent="0.25">
      <c r="A10" s="114"/>
      <c r="B10" s="115"/>
      <c r="C10" s="116"/>
      <c r="D10" s="116"/>
      <c r="E10" s="117"/>
      <c r="F10" s="118"/>
      <c r="G10" s="117"/>
      <c r="H10" s="119"/>
      <c r="I10" s="119"/>
      <c r="J10" s="1"/>
      <c r="K10" s="127"/>
      <c r="L10" s="9">
        <f t="shared" si="5"/>
        <v>0</v>
      </c>
      <c r="M10" s="9">
        <f t="shared" si="5"/>
        <v>0</v>
      </c>
      <c r="N10" s="9">
        <f t="shared" si="1"/>
        <v>0</v>
      </c>
      <c r="O10" s="9">
        <f t="shared" si="1"/>
        <v>0</v>
      </c>
      <c r="P10" s="9">
        <f t="shared" si="1"/>
        <v>0</v>
      </c>
      <c r="Q10" s="9">
        <f t="shared" si="1"/>
        <v>0</v>
      </c>
      <c r="R10" s="9">
        <f t="shared" si="1"/>
        <v>0</v>
      </c>
      <c r="S10" s="90"/>
      <c r="T10" s="80">
        <f t="shared" si="2"/>
        <v>0</v>
      </c>
      <c r="U10" s="85" cm="1">
        <f t="array" ref="U10">MIN(IF(N10:R10&lt;&gt;0,N10:R10))</f>
        <v>0</v>
      </c>
      <c r="V10" s="9"/>
      <c r="W10" s="90"/>
      <c r="X10" s="80">
        <f t="shared" si="6"/>
        <v>0</v>
      </c>
      <c r="Y10" s="80">
        <f t="shared" si="7"/>
        <v>0</v>
      </c>
      <c r="Z10" s="80">
        <f t="shared" si="8"/>
        <v>0</v>
      </c>
      <c r="AA10" s="80">
        <f t="shared" si="9"/>
        <v>0</v>
      </c>
      <c r="AB10" s="91">
        <f t="shared" si="10"/>
        <v>0</v>
      </c>
      <c r="AC10" s="91">
        <f t="shared" si="11"/>
        <v>0</v>
      </c>
      <c r="AD10" s="90"/>
      <c r="AE10" s="90"/>
      <c r="AF10" s="9">
        <f t="shared" si="12"/>
        <v>0</v>
      </c>
      <c r="AG10" s="91">
        <f t="shared" si="3"/>
        <v>0</v>
      </c>
      <c r="AH10" s="90"/>
      <c r="AI10" s="129">
        <v>0.05</v>
      </c>
      <c r="AJ10" s="90"/>
      <c r="AK10" s="97">
        <f t="shared" si="4"/>
        <v>0</v>
      </c>
      <c r="AL10" s="97">
        <f t="shared" si="13"/>
        <v>0</v>
      </c>
    </row>
    <row r="11" spans="1:41" ht="19.149999999999999" customHeight="1" x14ac:dyDescent="0.25">
      <c r="A11" s="115"/>
      <c r="B11" s="115"/>
      <c r="C11" s="116"/>
      <c r="D11" s="116"/>
      <c r="E11" s="117"/>
      <c r="F11" s="118"/>
      <c r="G11" s="117"/>
      <c r="H11" s="119"/>
      <c r="I11" s="119"/>
      <c r="J11" s="1"/>
      <c r="K11" s="127"/>
      <c r="L11" s="9">
        <f t="shared" si="5"/>
        <v>0</v>
      </c>
      <c r="M11" s="9">
        <f t="shared" si="5"/>
        <v>0</v>
      </c>
      <c r="N11" s="9">
        <f t="shared" si="1"/>
        <v>0</v>
      </c>
      <c r="O11" s="9">
        <f t="shared" si="1"/>
        <v>0</v>
      </c>
      <c r="P11" s="9">
        <f t="shared" si="1"/>
        <v>0</v>
      </c>
      <c r="Q11" s="9">
        <f t="shared" si="1"/>
        <v>0</v>
      </c>
      <c r="R11" s="9">
        <f t="shared" si="1"/>
        <v>0</v>
      </c>
      <c r="S11" s="90"/>
      <c r="T11" s="80">
        <f t="shared" si="2"/>
        <v>0</v>
      </c>
      <c r="U11" s="85" cm="1">
        <f t="array" ref="U11">MIN(IF(N11:R11&lt;&gt;0,N11:R11))</f>
        <v>0</v>
      </c>
      <c r="V11" s="9">
        <f t="shared" ref="V11:V20" si="14">MAX(L11:Q11)</f>
        <v>0</v>
      </c>
      <c r="W11" s="90"/>
      <c r="X11" s="80">
        <f t="shared" si="6"/>
        <v>0</v>
      </c>
      <c r="Y11" s="80">
        <f t="shared" si="7"/>
        <v>0</v>
      </c>
      <c r="Z11" s="80">
        <f t="shared" si="8"/>
        <v>0</v>
      </c>
      <c r="AA11" s="80">
        <f t="shared" si="9"/>
        <v>0</v>
      </c>
      <c r="AB11" s="91">
        <f t="shared" si="10"/>
        <v>0</v>
      </c>
      <c r="AC11" s="91">
        <f t="shared" si="11"/>
        <v>0</v>
      </c>
      <c r="AD11" s="90"/>
      <c r="AE11" s="90"/>
      <c r="AF11" s="9">
        <f t="shared" si="12"/>
        <v>0</v>
      </c>
      <c r="AG11" s="91">
        <f t="shared" si="3"/>
        <v>0</v>
      </c>
      <c r="AH11" s="90"/>
      <c r="AI11" s="129">
        <v>0.05</v>
      </c>
      <c r="AJ11" s="90"/>
      <c r="AK11" s="97">
        <f t="shared" si="4"/>
        <v>0</v>
      </c>
      <c r="AL11" s="97">
        <f t="shared" si="13"/>
        <v>0</v>
      </c>
    </row>
    <row r="12" spans="1:41" ht="19.149999999999999" customHeight="1" x14ac:dyDescent="0.25">
      <c r="A12" s="114"/>
      <c r="B12" s="115"/>
      <c r="C12" s="116"/>
      <c r="D12" s="116"/>
      <c r="E12" s="117"/>
      <c r="F12" s="118"/>
      <c r="G12" s="117"/>
      <c r="H12" s="119"/>
      <c r="I12" s="119"/>
      <c r="J12" s="1"/>
      <c r="K12" s="127"/>
      <c r="L12" s="9">
        <f t="shared" si="5"/>
        <v>0</v>
      </c>
      <c r="M12" s="9">
        <f t="shared" si="5"/>
        <v>0</v>
      </c>
      <c r="N12" s="9">
        <f t="shared" si="1"/>
        <v>0</v>
      </c>
      <c r="O12" s="9">
        <f t="shared" si="1"/>
        <v>0</v>
      </c>
      <c r="P12" s="9">
        <f t="shared" si="1"/>
        <v>0</v>
      </c>
      <c r="Q12" s="9">
        <f t="shared" si="1"/>
        <v>0</v>
      </c>
      <c r="R12" s="9">
        <f t="shared" si="1"/>
        <v>0</v>
      </c>
      <c r="S12" s="90"/>
      <c r="T12" s="80">
        <f t="shared" si="2"/>
        <v>0</v>
      </c>
      <c r="U12" s="85" cm="1">
        <f t="array" ref="U12">MIN(IF(N12:R12&lt;&gt;0,N12:R12))</f>
        <v>0</v>
      </c>
      <c r="V12" s="9">
        <f t="shared" si="14"/>
        <v>0</v>
      </c>
      <c r="W12" s="90"/>
      <c r="X12" s="80">
        <f t="shared" si="6"/>
        <v>0</v>
      </c>
      <c r="Y12" s="80">
        <f t="shared" si="7"/>
        <v>0</v>
      </c>
      <c r="Z12" s="80">
        <f t="shared" si="8"/>
        <v>0</v>
      </c>
      <c r="AA12" s="80">
        <f t="shared" si="9"/>
        <v>0</v>
      </c>
      <c r="AB12" s="91">
        <f t="shared" si="10"/>
        <v>0</v>
      </c>
      <c r="AC12" s="91">
        <f t="shared" si="11"/>
        <v>0</v>
      </c>
      <c r="AD12" s="90"/>
      <c r="AE12" s="90"/>
      <c r="AF12" s="9">
        <f t="shared" si="12"/>
        <v>0</v>
      </c>
      <c r="AG12" s="91">
        <f t="shared" si="3"/>
        <v>0</v>
      </c>
      <c r="AH12" s="90"/>
      <c r="AI12" s="129">
        <v>0.05</v>
      </c>
      <c r="AJ12" s="90"/>
      <c r="AK12" s="97">
        <f t="shared" si="4"/>
        <v>0</v>
      </c>
      <c r="AL12" s="97">
        <f t="shared" si="13"/>
        <v>0</v>
      </c>
    </row>
    <row r="13" spans="1:41" ht="19.149999999999999" customHeight="1" x14ac:dyDescent="0.25">
      <c r="A13" s="115"/>
      <c r="B13" s="115"/>
      <c r="C13" s="116"/>
      <c r="D13" s="116"/>
      <c r="E13" s="117"/>
      <c r="F13" s="118"/>
      <c r="G13" s="117"/>
      <c r="H13" s="119"/>
      <c r="I13" s="119"/>
      <c r="J13" s="1"/>
      <c r="K13" s="127"/>
      <c r="L13" s="9">
        <f t="shared" si="5"/>
        <v>0</v>
      </c>
      <c r="M13" s="9">
        <f t="shared" si="5"/>
        <v>0</v>
      </c>
      <c r="N13" s="9">
        <f t="shared" si="1"/>
        <v>0</v>
      </c>
      <c r="O13" s="9">
        <f t="shared" si="1"/>
        <v>0</v>
      </c>
      <c r="P13" s="9">
        <f t="shared" si="1"/>
        <v>0</v>
      </c>
      <c r="Q13" s="9">
        <f t="shared" si="1"/>
        <v>0</v>
      </c>
      <c r="R13" s="9">
        <f t="shared" si="1"/>
        <v>0</v>
      </c>
      <c r="S13" s="90"/>
      <c r="T13" s="80">
        <f t="shared" si="2"/>
        <v>0</v>
      </c>
      <c r="U13" s="85" cm="1">
        <f t="array" ref="U13">MIN(IF(N13:R13&lt;&gt;0,N13:R13))</f>
        <v>0</v>
      </c>
      <c r="V13" s="9">
        <f t="shared" si="14"/>
        <v>0</v>
      </c>
      <c r="W13" s="90"/>
      <c r="X13" s="80">
        <f t="shared" si="6"/>
        <v>0</v>
      </c>
      <c r="Y13" s="80">
        <f t="shared" si="7"/>
        <v>0</v>
      </c>
      <c r="Z13" s="80">
        <f t="shared" si="8"/>
        <v>0</v>
      </c>
      <c r="AA13" s="80">
        <f t="shared" si="9"/>
        <v>0</v>
      </c>
      <c r="AB13" s="91">
        <f t="shared" si="10"/>
        <v>0</v>
      </c>
      <c r="AC13" s="91">
        <f t="shared" si="11"/>
        <v>0</v>
      </c>
      <c r="AD13" s="90"/>
      <c r="AE13" s="90"/>
      <c r="AF13" s="9">
        <f t="shared" si="12"/>
        <v>0</v>
      </c>
      <c r="AG13" s="91">
        <f t="shared" si="3"/>
        <v>0</v>
      </c>
      <c r="AH13" s="90"/>
      <c r="AI13" s="129">
        <v>0.05</v>
      </c>
      <c r="AJ13" s="90"/>
      <c r="AK13" s="97">
        <f t="shared" si="4"/>
        <v>0</v>
      </c>
      <c r="AL13" s="97">
        <f t="shared" si="13"/>
        <v>0</v>
      </c>
    </row>
    <row r="14" spans="1:41" ht="19.149999999999999" customHeight="1" x14ac:dyDescent="0.25">
      <c r="A14" s="114"/>
      <c r="B14" s="115"/>
      <c r="C14" s="116"/>
      <c r="D14" s="116"/>
      <c r="E14" s="117"/>
      <c r="F14" s="118"/>
      <c r="G14" s="117"/>
      <c r="H14" s="119"/>
      <c r="I14" s="119"/>
      <c r="J14" s="1"/>
      <c r="K14" s="127"/>
      <c r="L14" s="9">
        <f t="shared" si="5"/>
        <v>0</v>
      </c>
      <c r="M14" s="9">
        <f t="shared" si="5"/>
        <v>0</v>
      </c>
      <c r="N14" s="9">
        <f t="shared" si="1"/>
        <v>0</v>
      </c>
      <c r="O14" s="9">
        <f t="shared" si="1"/>
        <v>0</v>
      </c>
      <c r="P14" s="9">
        <f t="shared" si="1"/>
        <v>0</v>
      </c>
      <c r="Q14" s="9">
        <f t="shared" si="1"/>
        <v>0</v>
      </c>
      <c r="R14" s="9">
        <f t="shared" si="1"/>
        <v>0</v>
      </c>
      <c r="S14" s="90"/>
      <c r="T14" s="80">
        <f t="shared" si="2"/>
        <v>0</v>
      </c>
      <c r="U14" s="85" cm="1">
        <f t="array" ref="U14">MIN(IF(N14:R14&lt;&gt;0,N14:R14))</f>
        <v>0</v>
      </c>
      <c r="V14" s="9">
        <f t="shared" si="14"/>
        <v>0</v>
      </c>
      <c r="W14" s="90"/>
      <c r="X14" s="80">
        <f t="shared" si="6"/>
        <v>0</v>
      </c>
      <c r="Y14" s="80">
        <f t="shared" si="7"/>
        <v>0</v>
      </c>
      <c r="Z14" s="80">
        <f t="shared" si="8"/>
        <v>0</v>
      </c>
      <c r="AA14" s="80">
        <f t="shared" si="9"/>
        <v>0</v>
      </c>
      <c r="AB14" s="91">
        <f t="shared" si="10"/>
        <v>0</v>
      </c>
      <c r="AC14" s="91">
        <f t="shared" si="11"/>
        <v>0</v>
      </c>
      <c r="AD14" s="90"/>
      <c r="AE14" s="90"/>
      <c r="AF14" s="9">
        <f t="shared" si="12"/>
        <v>0</v>
      </c>
      <c r="AG14" s="91">
        <f t="shared" si="3"/>
        <v>0</v>
      </c>
      <c r="AH14" s="90"/>
      <c r="AI14" s="129">
        <v>0.05</v>
      </c>
      <c r="AJ14" s="90"/>
      <c r="AK14" s="97">
        <f t="shared" si="4"/>
        <v>0</v>
      </c>
      <c r="AL14" s="97">
        <f t="shared" si="13"/>
        <v>0</v>
      </c>
    </row>
    <row r="15" spans="1:41" ht="19.149999999999999" customHeight="1" x14ac:dyDescent="0.25">
      <c r="A15" s="114"/>
      <c r="B15" s="115"/>
      <c r="C15" s="116"/>
      <c r="D15" s="116"/>
      <c r="E15" s="117"/>
      <c r="F15" s="118"/>
      <c r="G15" s="117"/>
      <c r="H15" s="119"/>
      <c r="I15" s="119"/>
      <c r="J15" s="1"/>
      <c r="K15" s="127"/>
      <c r="L15" s="9">
        <f t="shared" si="5"/>
        <v>0</v>
      </c>
      <c r="M15" s="9">
        <f t="shared" si="5"/>
        <v>0</v>
      </c>
      <c r="N15" s="9">
        <f t="shared" si="1"/>
        <v>0</v>
      </c>
      <c r="O15" s="9">
        <f t="shared" si="1"/>
        <v>0</v>
      </c>
      <c r="P15" s="9">
        <f t="shared" si="1"/>
        <v>0</v>
      </c>
      <c r="Q15" s="9">
        <f t="shared" si="1"/>
        <v>0</v>
      </c>
      <c r="R15" s="9">
        <f t="shared" si="1"/>
        <v>0</v>
      </c>
      <c r="S15" s="90"/>
      <c r="T15" s="80">
        <f t="shared" si="2"/>
        <v>0</v>
      </c>
      <c r="U15" s="85" cm="1">
        <f t="array" ref="U15">MIN(IF(N15:R15&lt;&gt;0,N15:R15))</f>
        <v>0</v>
      </c>
      <c r="V15" s="9">
        <f t="shared" si="14"/>
        <v>0</v>
      </c>
      <c r="W15" s="90"/>
      <c r="X15" s="80">
        <f t="shared" si="6"/>
        <v>0</v>
      </c>
      <c r="Y15" s="80">
        <f t="shared" si="7"/>
        <v>0</v>
      </c>
      <c r="Z15" s="80">
        <f t="shared" si="8"/>
        <v>0</v>
      </c>
      <c r="AA15" s="80">
        <f t="shared" si="9"/>
        <v>0</v>
      </c>
      <c r="AB15" s="91">
        <f t="shared" si="10"/>
        <v>0</v>
      </c>
      <c r="AC15" s="91">
        <f t="shared" si="11"/>
        <v>0</v>
      </c>
      <c r="AD15" s="90"/>
      <c r="AE15" s="90"/>
      <c r="AF15" s="9">
        <f t="shared" si="12"/>
        <v>0</v>
      </c>
      <c r="AG15" s="91">
        <f t="shared" si="3"/>
        <v>0</v>
      </c>
      <c r="AH15" s="90"/>
      <c r="AI15" s="129">
        <v>0.05</v>
      </c>
      <c r="AJ15" s="90"/>
      <c r="AK15" s="97">
        <f t="shared" si="4"/>
        <v>0</v>
      </c>
      <c r="AL15" s="97">
        <f t="shared" si="13"/>
        <v>0</v>
      </c>
    </row>
    <row r="16" spans="1:41" ht="19.149999999999999" customHeight="1" x14ac:dyDescent="0.25">
      <c r="A16" s="115"/>
      <c r="B16" s="115"/>
      <c r="C16" s="116"/>
      <c r="D16" s="116"/>
      <c r="E16" s="117"/>
      <c r="F16" s="118"/>
      <c r="G16" s="117"/>
      <c r="H16" s="119"/>
      <c r="I16" s="119"/>
      <c r="J16" s="1"/>
      <c r="K16" s="127"/>
      <c r="L16" s="9">
        <f t="shared" si="5"/>
        <v>0</v>
      </c>
      <c r="M16" s="9">
        <f t="shared" si="5"/>
        <v>0</v>
      </c>
      <c r="N16" s="9">
        <f t="shared" si="1"/>
        <v>0</v>
      </c>
      <c r="O16" s="9">
        <f t="shared" si="1"/>
        <v>0</v>
      </c>
      <c r="P16" s="9">
        <f t="shared" si="1"/>
        <v>0</v>
      </c>
      <c r="Q16" s="9">
        <f t="shared" si="1"/>
        <v>0</v>
      </c>
      <c r="R16" s="9">
        <f t="shared" si="1"/>
        <v>0</v>
      </c>
      <c r="S16" s="90"/>
      <c r="T16" s="80">
        <f t="shared" si="2"/>
        <v>0</v>
      </c>
      <c r="U16" s="85" cm="1">
        <f t="array" ref="U16">MIN(IF(N16:R16&lt;&gt;0,N16:R16))</f>
        <v>0</v>
      </c>
      <c r="V16" s="9">
        <f t="shared" si="14"/>
        <v>0</v>
      </c>
      <c r="W16" s="90"/>
      <c r="X16" s="80">
        <f t="shared" si="6"/>
        <v>0</v>
      </c>
      <c r="Y16" s="80">
        <f t="shared" si="7"/>
        <v>0</v>
      </c>
      <c r="Z16" s="80">
        <f t="shared" si="8"/>
        <v>0</v>
      </c>
      <c r="AA16" s="80">
        <f t="shared" si="9"/>
        <v>0</v>
      </c>
      <c r="AB16" s="91">
        <f t="shared" si="10"/>
        <v>0</v>
      </c>
      <c r="AC16" s="91">
        <f t="shared" si="11"/>
        <v>0</v>
      </c>
      <c r="AD16" s="90"/>
      <c r="AE16" s="90"/>
      <c r="AF16" s="9">
        <f t="shared" si="12"/>
        <v>0</v>
      </c>
      <c r="AG16" s="91">
        <f t="shared" si="3"/>
        <v>0</v>
      </c>
      <c r="AH16" s="90"/>
      <c r="AI16" s="129">
        <v>0.05</v>
      </c>
      <c r="AJ16" s="90"/>
      <c r="AK16" s="97">
        <f t="shared" si="4"/>
        <v>0</v>
      </c>
      <c r="AL16" s="97">
        <f t="shared" si="13"/>
        <v>0</v>
      </c>
    </row>
    <row r="17" spans="1:38" ht="19.149999999999999" customHeight="1" x14ac:dyDescent="0.25">
      <c r="A17" s="114"/>
      <c r="B17" s="115"/>
      <c r="C17" s="116"/>
      <c r="D17" s="116"/>
      <c r="E17" s="117"/>
      <c r="F17" s="118"/>
      <c r="G17" s="117"/>
      <c r="H17" s="119"/>
      <c r="I17" s="119"/>
      <c r="J17" s="1"/>
      <c r="K17" s="127"/>
      <c r="L17" s="9">
        <f t="shared" si="5"/>
        <v>0</v>
      </c>
      <c r="M17" s="9">
        <f t="shared" si="5"/>
        <v>0</v>
      </c>
      <c r="N17" s="9">
        <f t="shared" si="1"/>
        <v>0</v>
      </c>
      <c r="O17" s="9">
        <f t="shared" si="1"/>
        <v>0</v>
      </c>
      <c r="P17" s="9">
        <f t="shared" si="1"/>
        <v>0</v>
      </c>
      <c r="Q17" s="9">
        <f t="shared" si="1"/>
        <v>0</v>
      </c>
      <c r="R17" s="9">
        <f t="shared" si="1"/>
        <v>0</v>
      </c>
      <c r="S17" s="90"/>
      <c r="T17" s="80">
        <f t="shared" si="2"/>
        <v>0</v>
      </c>
      <c r="U17" s="85" cm="1">
        <f t="array" ref="U17">MIN(IF(N17:R17&lt;&gt;0,N17:R17))</f>
        <v>0</v>
      </c>
      <c r="V17" s="9">
        <f t="shared" si="14"/>
        <v>0</v>
      </c>
      <c r="W17" s="90"/>
      <c r="X17" s="80">
        <f t="shared" si="6"/>
        <v>0</v>
      </c>
      <c r="Y17" s="80">
        <f t="shared" si="7"/>
        <v>0</v>
      </c>
      <c r="Z17" s="80">
        <f t="shared" si="8"/>
        <v>0</v>
      </c>
      <c r="AA17" s="80">
        <f t="shared" si="9"/>
        <v>0</v>
      </c>
      <c r="AB17" s="91">
        <f t="shared" si="10"/>
        <v>0</v>
      </c>
      <c r="AC17" s="91">
        <f t="shared" si="11"/>
        <v>0</v>
      </c>
      <c r="AD17" s="90"/>
      <c r="AE17" s="90"/>
      <c r="AF17" s="9">
        <f t="shared" si="12"/>
        <v>0</v>
      </c>
      <c r="AG17" s="91">
        <f t="shared" si="3"/>
        <v>0</v>
      </c>
      <c r="AH17" s="90"/>
      <c r="AI17" s="129">
        <v>0.05</v>
      </c>
      <c r="AJ17" s="90"/>
      <c r="AK17" s="97">
        <f t="shared" si="4"/>
        <v>0</v>
      </c>
      <c r="AL17" s="97">
        <f t="shared" si="13"/>
        <v>0</v>
      </c>
    </row>
    <row r="18" spans="1:38" ht="19.149999999999999" customHeight="1" x14ac:dyDescent="0.25">
      <c r="A18" s="114"/>
      <c r="B18" s="115"/>
      <c r="C18" s="116"/>
      <c r="D18" s="116"/>
      <c r="E18" s="117"/>
      <c r="F18" s="118"/>
      <c r="G18" s="117"/>
      <c r="H18" s="119"/>
      <c r="I18" s="119"/>
      <c r="J18" s="1"/>
      <c r="K18" s="127"/>
      <c r="L18" s="9">
        <f t="shared" si="5"/>
        <v>0</v>
      </c>
      <c r="M18" s="9">
        <f t="shared" si="5"/>
        <v>0</v>
      </c>
      <c r="N18" s="9">
        <f t="shared" si="1"/>
        <v>0</v>
      </c>
      <c r="O18" s="9">
        <f t="shared" si="1"/>
        <v>0</v>
      </c>
      <c r="P18" s="9">
        <f t="shared" si="1"/>
        <v>0</v>
      </c>
      <c r="Q18" s="9">
        <f t="shared" si="1"/>
        <v>0</v>
      </c>
      <c r="R18" s="9">
        <f t="shared" si="1"/>
        <v>0</v>
      </c>
      <c r="S18" s="90"/>
      <c r="T18" s="80">
        <f t="shared" si="2"/>
        <v>0</v>
      </c>
      <c r="U18" s="85" cm="1">
        <f t="array" ref="U18">MIN(IF(N18:R18&lt;&gt;0,N18:R18))</f>
        <v>0</v>
      </c>
      <c r="V18" s="9">
        <f t="shared" si="14"/>
        <v>0</v>
      </c>
      <c r="W18" s="90"/>
      <c r="X18" s="80">
        <f t="shared" si="6"/>
        <v>0</v>
      </c>
      <c r="Y18" s="80">
        <f t="shared" si="7"/>
        <v>0</v>
      </c>
      <c r="Z18" s="80">
        <f t="shared" si="8"/>
        <v>0</v>
      </c>
      <c r="AA18" s="80">
        <f t="shared" si="9"/>
        <v>0</v>
      </c>
      <c r="AB18" s="91">
        <f t="shared" si="10"/>
        <v>0</v>
      </c>
      <c r="AC18" s="91">
        <f t="shared" si="11"/>
        <v>0</v>
      </c>
      <c r="AD18" s="90"/>
      <c r="AE18" s="90"/>
      <c r="AF18" s="9">
        <f t="shared" si="12"/>
        <v>0</v>
      </c>
      <c r="AG18" s="91">
        <f t="shared" si="3"/>
        <v>0</v>
      </c>
      <c r="AH18" s="90"/>
      <c r="AI18" s="129">
        <v>0.05</v>
      </c>
      <c r="AJ18" s="90"/>
      <c r="AK18" s="97">
        <f t="shared" si="4"/>
        <v>0</v>
      </c>
      <c r="AL18" s="97">
        <f t="shared" si="13"/>
        <v>0</v>
      </c>
    </row>
    <row r="19" spans="1:38" ht="19.149999999999999" customHeight="1" x14ac:dyDescent="0.25">
      <c r="A19" s="115"/>
      <c r="B19" s="115"/>
      <c r="C19" s="115"/>
      <c r="D19" s="116"/>
      <c r="E19" s="117"/>
      <c r="F19" s="118"/>
      <c r="G19" s="117"/>
      <c r="H19" s="119"/>
      <c r="I19" s="119"/>
      <c r="J19" s="1"/>
      <c r="K19" s="127"/>
      <c r="L19" s="9">
        <f t="shared" si="5"/>
        <v>0</v>
      </c>
      <c r="M19" s="9">
        <f t="shared" si="5"/>
        <v>0</v>
      </c>
      <c r="N19" s="9">
        <f t="shared" si="1"/>
        <v>0</v>
      </c>
      <c r="O19" s="9">
        <f t="shared" si="1"/>
        <v>0</v>
      </c>
      <c r="P19" s="9">
        <f t="shared" si="1"/>
        <v>0</v>
      </c>
      <c r="Q19" s="9">
        <f t="shared" si="1"/>
        <v>0</v>
      </c>
      <c r="R19" s="9">
        <f t="shared" si="1"/>
        <v>0</v>
      </c>
      <c r="S19" s="90"/>
      <c r="T19" s="80">
        <f t="shared" si="2"/>
        <v>0</v>
      </c>
      <c r="U19" s="85" cm="1">
        <f t="array" ref="U19">MIN(IF(N19:R19&lt;&gt;0,N19:R19))</f>
        <v>0</v>
      </c>
      <c r="V19" s="9">
        <f t="shared" si="14"/>
        <v>0</v>
      </c>
      <c r="W19" s="90"/>
      <c r="X19" s="80">
        <f t="shared" si="6"/>
        <v>0</v>
      </c>
      <c r="Y19" s="80">
        <f t="shared" si="7"/>
        <v>0</v>
      </c>
      <c r="Z19" s="80">
        <f t="shared" si="8"/>
        <v>0</v>
      </c>
      <c r="AA19" s="80">
        <f t="shared" si="9"/>
        <v>0</v>
      </c>
      <c r="AB19" s="91">
        <f t="shared" si="10"/>
        <v>0</v>
      </c>
      <c r="AC19" s="91">
        <f t="shared" si="11"/>
        <v>0</v>
      </c>
      <c r="AD19" s="90"/>
      <c r="AE19" s="90"/>
      <c r="AF19" s="9">
        <f t="shared" si="12"/>
        <v>0</v>
      </c>
      <c r="AG19" s="91">
        <f t="shared" si="3"/>
        <v>0</v>
      </c>
      <c r="AH19" s="90"/>
      <c r="AI19" s="129">
        <v>0.05</v>
      </c>
      <c r="AJ19" s="90"/>
      <c r="AK19" s="97">
        <f t="shared" si="4"/>
        <v>0</v>
      </c>
      <c r="AL19" s="97">
        <f t="shared" si="13"/>
        <v>0</v>
      </c>
    </row>
    <row r="20" spans="1:38" ht="19.149999999999999" customHeight="1" x14ac:dyDescent="0.25">
      <c r="A20" s="114"/>
      <c r="B20" s="115"/>
      <c r="C20" s="116"/>
      <c r="D20" s="116"/>
      <c r="E20" s="117"/>
      <c r="F20" s="118"/>
      <c r="G20" s="117"/>
      <c r="H20" s="119"/>
      <c r="I20" s="119"/>
      <c r="J20" s="1"/>
      <c r="K20" s="127"/>
      <c r="L20" s="9">
        <f t="shared" ref="L20:L21" si="15">C20*$K20</f>
        <v>0</v>
      </c>
      <c r="M20" s="9">
        <f t="shared" ref="M20:M21" si="16">D20*$K20</f>
        <v>0</v>
      </c>
      <c r="N20" s="9">
        <f t="shared" ref="N20:N21" si="17">E20*$K20</f>
        <v>0</v>
      </c>
      <c r="O20" s="9">
        <f t="shared" ref="O20:O21" si="18">F20*$K20</f>
        <v>0</v>
      </c>
      <c r="P20" s="9">
        <f t="shared" ref="P20:P21" si="19">G20*$K20</f>
        <v>0</v>
      </c>
      <c r="Q20" s="9">
        <f t="shared" ref="Q20:Q21" si="20">H20*$K20</f>
        <v>0</v>
      </c>
      <c r="R20" s="9">
        <f t="shared" ref="R20:R21" si="21">I20*$K20</f>
        <v>0</v>
      </c>
      <c r="S20" s="90"/>
      <c r="T20" s="80">
        <f t="shared" ref="T20:T21" si="22">AVERAGE(L20:R20)</f>
        <v>0</v>
      </c>
      <c r="U20" s="85" cm="1">
        <f t="array" ref="U20">MIN(IF(N20:R20&lt;&gt;0,N20:R20))</f>
        <v>0</v>
      </c>
      <c r="V20" s="9">
        <f t="shared" si="14"/>
        <v>0</v>
      </c>
      <c r="W20" s="90"/>
      <c r="X20" s="80">
        <f t="shared" si="6"/>
        <v>0</v>
      </c>
      <c r="Y20" s="80">
        <f t="shared" si="7"/>
        <v>0</v>
      </c>
      <c r="Z20" s="80">
        <f t="shared" si="8"/>
        <v>0</v>
      </c>
      <c r="AA20" s="80">
        <f t="shared" si="9"/>
        <v>0</v>
      </c>
      <c r="AB20" s="91">
        <f t="shared" si="10"/>
        <v>0</v>
      </c>
      <c r="AC20" s="91">
        <f t="shared" si="11"/>
        <v>0</v>
      </c>
      <c r="AD20" s="90"/>
      <c r="AE20" s="90"/>
      <c r="AF20" s="9">
        <f t="shared" si="12"/>
        <v>0</v>
      </c>
      <c r="AG20" s="91">
        <f t="shared" si="3"/>
        <v>0</v>
      </c>
      <c r="AH20" s="90"/>
      <c r="AI20" s="129">
        <v>0.05</v>
      </c>
      <c r="AJ20" s="90"/>
      <c r="AK20" s="97">
        <f t="shared" si="4"/>
        <v>0</v>
      </c>
      <c r="AL20" s="97">
        <f t="shared" si="13"/>
        <v>0</v>
      </c>
    </row>
    <row r="21" spans="1:38" ht="19.149999999999999" customHeight="1" x14ac:dyDescent="0.25">
      <c r="A21" s="114"/>
      <c r="B21" s="115"/>
      <c r="C21" s="116"/>
      <c r="D21" s="116"/>
      <c r="E21" s="117"/>
      <c r="F21" s="118"/>
      <c r="G21" s="117"/>
      <c r="H21" s="119"/>
      <c r="I21" s="119"/>
      <c r="J21" s="1"/>
      <c r="K21" s="127"/>
      <c r="L21" s="9">
        <f t="shared" si="15"/>
        <v>0</v>
      </c>
      <c r="M21" s="9">
        <f t="shared" si="16"/>
        <v>0</v>
      </c>
      <c r="N21" s="9">
        <f t="shared" si="17"/>
        <v>0</v>
      </c>
      <c r="O21" s="9">
        <f t="shared" si="18"/>
        <v>0</v>
      </c>
      <c r="P21" s="9">
        <f t="shared" si="19"/>
        <v>0</v>
      </c>
      <c r="Q21" s="9">
        <f t="shared" si="20"/>
        <v>0</v>
      </c>
      <c r="R21" s="9">
        <f t="shared" si="21"/>
        <v>0</v>
      </c>
      <c r="S21" s="90"/>
      <c r="T21" s="80">
        <f t="shared" si="22"/>
        <v>0</v>
      </c>
      <c r="U21" s="85" cm="1">
        <f t="array" ref="U21">MIN(IF(N21:R21&lt;&gt;0,N21:R21))</f>
        <v>0</v>
      </c>
      <c r="V21" s="9">
        <f t="shared" ref="V21:V32" si="23">MAX(L21:Q21)</f>
        <v>0</v>
      </c>
      <c r="W21" s="90"/>
      <c r="X21" s="80">
        <f t="shared" ref="X21:X31" si="24">AVERAGE(L21:M21)</f>
        <v>0</v>
      </c>
      <c r="Y21" s="80">
        <f t="shared" ref="Y21:Y31" si="25">AVERAGE(L21:N21)</f>
        <v>0</v>
      </c>
      <c r="Z21" s="80">
        <f t="shared" ref="Z21:Z31" si="26">AVERAGE(M21:O21)</f>
        <v>0</v>
      </c>
      <c r="AA21" s="80">
        <f t="shared" ref="AA21:AA31" si="27">AVERAGE(N21:P21)</f>
        <v>0</v>
      </c>
      <c r="AB21" s="91">
        <f t="shared" ref="AB21:AB31" si="28">AVERAGE(O21:P21)</f>
        <v>0</v>
      </c>
      <c r="AC21" s="91">
        <f t="shared" ref="AC21:AC31" si="29">AVERAGE(P21:Q21)</f>
        <v>0</v>
      </c>
      <c r="AD21" s="90"/>
      <c r="AE21" s="90"/>
      <c r="AF21" s="9">
        <f t="shared" si="12"/>
        <v>0</v>
      </c>
      <c r="AG21" s="91">
        <f t="shared" si="3"/>
        <v>0</v>
      </c>
      <c r="AH21" s="90"/>
      <c r="AI21" s="129">
        <v>0.05</v>
      </c>
      <c r="AJ21" s="90"/>
      <c r="AK21" s="97">
        <f t="shared" si="4"/>
        <v>0</v>
      </c>
      <c r="AL21" s="97">
        <f t="shared" si="13"/>
        <v>0</v>
      </c>
    </row>
    <row r="22" spans="1:38" ht="19.149999999999999" customHeight="1" x14ac:dyDescent="0.25">
      <c r="A22" s="114"/>
      <c r="B22" s="115"/>
      <c r="C22" s="116"/>
      <c r="D22" s="116"/>
      <c r="E22" s="117"/>
      <c r="F22" s="118"/>
      <c r="G22" s="117"/>
      <c r="H22" s="119"/>
      <c r="I22" s="119"/>
      <c r="J22" s="1"/>
      <c r="K22" s="127"/>
      <c r="L22" s="9">
        <f t="shared" ref="L22:L32" si="30">C22*$K22</f>
        <v>0</v>
      </c>
      <c r="M22" s="9">
        <f t="shared" ref="M22:M32" si="31">D22*$K22</f>
        <v>0</v>
      </c>
      <c r="N22" s="9">
        <f t="shared" ref="N22:N32" si="32">E22*$K22</f>
        <v>0</v>
      </c>
      <c r="O22" s="9">
        <f t="shared" ref="O22:O32" si="33">F22*$K22</f>
        <v>0</v>
      </c>
      <c r="P22" s="9">
        <f t="shared" ref="P22:P32" si="34">G22*$K22</f>
        <v>0</v>
      </c>
      <c r="Q22" s="9">
        <f t="shared" ref="Q22:Q32" si="35">H22*$K22</f>
        <v>0</v>
      </c>
      <c r="R22" s="9">
        <f t="shared" ref="R22:R32" si="36">I22*$K22</f>
        <v>0</v>
      </c>
      <c r="S22" s="90"/>
      <c r="T22" s="80">
        <f t="shared" ref="T22:T32" si="37">AVERAGE(L22:R22)</f>
        <v>0</v>
      </c>
      <c r="U22" s="85" cm="1">
        <f t="array" ref="U22">MIN(IF(N22:R22&lt;&gt;0,N22:R22))</f>
        <v>0</v>
      </c>
      <c r="V22" s="9">
        <f t="shared" si="23"/>
        <v>0</v>
      </c>
      <c r="W22" s="90"/>
      <c r="X22" s="80">
        <f t="shared" si="24"/>
        <v>0</v>
      </c>
      <c r="Y22" s="80">
        <f t="shared" si="25"/>
        <v>0</v>
      </c>
      <c r="Z22" s="80">
        <f t="shared" si="26"/>
        <v>0</v>
      </c>
      <c r="AA22" s="80">
        <f t="shared" si="27"/>
        <v>0</v>
      </c>
      <c r="AB22" s="91">
        <f t="shared" si="28"/>
        <v>0</v>
      </c>
      <c r="AC22" s="91">
        <f t="shared" si="29"/>
        <v>0</v>
      </c>
      <c r="AD22" s="90"/>
      <c r="AE22" s="90"/>
      <c r="AF22" s="9">
        <f t="shared" si="12"/>
        <v>0</v>
      </c>
      <c r="AG22" s="91">
        <f t="shared" si="3"/>
        <v>0</v>
      </c>
      <c r="AH22" s="90"/>
      <c r="AI22" s="129">
        <v>0.05</v>
      </c>
      <c r="AJ22" s="90"/>
      <c r="AK22" s="97">
        <f t="shared" si="4"/>
        <v>0</v>
      </c>
      <c r="AL22" s="97">
        <f t="shared" si="13"/>
        <v>0</v>
      </c>
    </row>
    <row r="23" spans="1:38" ht="19.149999999999999" customHeight="1" x14ac:dyDescent="0.25">
      <c r="A23" s="114"/>
      <c r="B23" s="115"/>
      <c r="C23" s="116"/>
      <c r="D23" s="116"/>
      <c r="E23" s="117"/>
      <c r="F23" s="118"/>
      <c r="G23" s="117"/>
      <c r="H23" s="119"/>
      <c r="I23" s="119"/>
      <c r="J23" s="1"/>
      <c r="K23" s="127"/>
      <c r="L23" s="9">
        <f t="shared" si="30"/>
        <v>0</v>
      </c>
      <c r="M23" s="9">
        <f t="shared" ref="M23:R23" si="38">D23*$K23</f>
        <v>0</v>
      </c>
      <c r="N23" s="9">
        <f t="shared" si="38"/>
        <v>0</v>
      </c>
      <c r="O23" s="9">
        <f t="shared" si="38"/>
        <v>0</v>
      </c>
      <c r="P23" s="9">
        <f t="shared" si="38"/>
        <v>0</v>
      </c>
      <c r="Q23" s="9">
        <f t="shared" si="38"/>
        <v>0</v>
      </c>
      <c r="R23" s="9">
        <f t="shared" si="38"/>
        <v>0</v>
      </c>
      <c r="S23" s="90"/>
      <c r="T23" s="80">
        <f t="shared" si="37"/>
        <v>0</v>
      </c>
      <c r="U23" s="85" cm="1">
        <f t="array" ref="U23">MIN(IF(N23:R23&lt;&gt;0,N23:R23))</f>
        <v>0</v>
      </c>
      <c r="V23" s="9">
        <f t="shared" si="23"/>
        <v>0</v>
      </c>
      <c r="W23" s="90"/>
      <c r="X23" s="80">
        <f t="shared" si="24"/>
        <v>0</v>
      </c>
      <c r="Y23" s="80">
        <f t="shared" si="25"/>
        <v>0</v>
      </c>
      <c r="Z23" s="80">
        <f t="shared" si="26"/>
        <v>0</v>
      </c>
      <c r="AA23" s="80">
        <f t="shared" si="27"/>
        <v>0</v>
      </c>
      <c r="AB23" s="91">
        <f t="shared" si="28"/>
        <v>0</v>
      </c>
      <c r="AC23" s="91">
        <f t="shared" si="29"/>
        <v>0</v>
      </c>
      <c r="AD23" s="90"/>
      <c r="AE23" s="90"/>
      <c r="AF23" s="9">
        <f t="shared" si="12"/>
        <v>0</v>
      </c>
      <c r="AG23" s="91">
        <f t="shared" si="3"/>
        <v>0</v>
      </c>
      <c r="AH23" s="90"/>
      <c r="AI23" s="129"/>
      <c r="AJ23" s="90"/>
      <c r="AK23" s="97">
        <f t="shared" si="4"/>
        <v>0</v>
      </c>
      <c r="AL23" s="97">
        <f t="shared" si="13"/>
        <v>0</v>
      </c>
    </row>
    <row r="24" spans="1:38" ht="19.149999999999999" customHeight="1" x14ac:dyDescent="0.25">
      <c r="A24" s="114"/>
      <c r="B24" s="115"/>
      <c r="C24" s="116"/>
      <c r="D24" s="116"/>
      <c r="E24" s="117"/>
      <c r="F24" s="118"/>
      <c r="G24" s="117"/>
      <c r="H24" s="119"/>
      <c r="I24" s="119"/>
      <c r="J24" s="1"/>
      <c r="K24" s="127"/>
      <c r="L24" s="9">
        <f t="shared" si="30"/>
        <v>0</v>
      </c>
      <c r="M24" s="9">
        <f t="shared" si="31"/>
        <v>0</v>
      </c>
      <c r="N24" s="9">
        <f t="shared" si="32"/>
        <v>0</v>
      </c>
      <c r="O24" s="9">
        <f t="shared" si="33"/>
        <v>0</v>
      </c>
      <c r="P24" s="9">
        <f t="shared" si="34"/>
        <v>0</v>
      </c>
      <c r="Q24" s="9">
        <f t="shared" si="35"/>
        <v>0</v>
      </c>
      <c r="R24" s="9">
        <f t="shared" si="36"/>
        <v>0</v>
      </c>
      <c r="S24" s="90"/>
      <c r="T24" s="80">
        <f t="shared" si="37"/>
        <v>0</v>
      </c>
      <c r="U24" s="85" cm="1">
        <f t="array" ref="U24">MIN(IF(N24:R24&lt;&gt;0,N24:R24))</f>
        <v>0</v>
      </c>
      <c r="V24" s="9">
        <f t="shared" si="23"/>
        <v>0</v>
      </c>
      <c r="W24" s="90"/>
      <c r="X24" s="80">
        <f t="shared" si="24"/>
        <v>0</v>
      </c>
      <c r="Y24" s="80">
        <f t="shared" si="25"/>
        <v>0</v>
      </c>
      <c r="Z24" s="80">
        <f t="shared" si="26"/>
        <v>0</v>
      </c>
      <c r="AA24" s="80">
        <f t="shared" si="27"/>
        <v>0</v>
      </c>
      <c r="AB24" s="91">
        <f t="shared" si="28"/>
        <v>0</v>
      </c>
      <c r="AC24" s="91">
        <f t="shared" si="29"/>
        <v>0</v>
      </c>
      <c r="AD24" s="90"/>
      <c r="AE24" s="90"/>
      <c r="AF24" s="9">
        <f t="shared" si="12"/>
        <v>0</v>
      </c>
      <c r="AG24" s="91">
        <f t="shared" si="3"/>
        <v>0</v>
      </c>
      <c r="AH24" s="90"/>
      <c r="AI24" s="129"/>
      <c r="AJ24" s="90"/>
      <c r="AK24" s="97">
        <f t="shared" si="4"/>
        <v>0</v>
      </c>
      <c r="AL24" s="97">
        <f t="shared" si="13"/>
        <v>0</v>
      </c>
    </row>
    <row r="25" spans="1:38" ht="19.149999999999999" customHeight="1" x14ac:dyDescent="0.25">
      <c r="A25" s="114"/>
      <c r="B25" s="115"/>
      <c r="C25" s="116"/>
      <c r="D25" s="116"/>
      <c r="E25" s="117"/>
      <c r="F25" s="118"/>
      <c r="G25" s="117"/>
      <c r="H25" s="119"/>
      <c r="I25" s="119"/>
      <c r="J25" s="1"/>
      <c r="K25" s="127"/>
      <c r="L25" s="9">
        <f t="shared" si="30"/>
        <v>0</v>
      </c>
      <c r="M25" s="9">
        <f t="shared" si="31"/>
        <v>0</v>
      </c>
      <c r="N25" s="9">
        <f t="shared" si="32"/>
        <v>0</v>
      </c>
      <c r="O25" s="9">
        <f t="shared" si="33"/>
        <v>0</v>
      </c>
      <c r="P25" s="9">
        <f t="shared" si="34"/>
        <v>0</v>
      </c>
      <c r="Q25" s="9">
        <f t="shared" si="35"/>
        <v>0</v>
      </c>
      <c r="R25" s="9">
        <f t="shared" si="36"/>
        <v>0</v>
      </c>
      <c r="S25" s="90"/>
      <c r="T25" s="80">
        <f t="shared" si="37"/>
        <v>0</v>
      </c>
      <c r="U25" s="85" cm="1">
        <f t="array" ref="U25">MIN(IF(N25:R25&lt;&gt;0,N25:R25))</f>
        <v>0</v>
      </c>
      <c r="V25" s="9">
        <f t="shared" si="23"/>
        <v>0</v>
      </c>
      <c r="W25" s="90"/>
      <c r="X25" s="80">
        <f t="shared" si="24"/>
        <v>0</v>
      </c>
      <c r="Y25" s="80">
        <f t="shared" si="25"/>
        <v>0</v>
      </c>
      <c r="Z25" s="80">
        <f t="shared" si="26"/>
        <v>0</v>
      </c>
      <c r="AA25" s="80">
        <f t="shared" si="27"/>
        <v>0</v>
      </c>
      <c r="AB25" s="91">
        <f t="shared" si="28"/>
        <v>0</v>
      </c>
      <c r="AC25" s="91">
        <f t="shared" si="29"/>
        <v>0</v>
      </c>
      <c r="AD25" s="90"/>
      <c r="AE25" s="90"/>
      <c r="AF25" s="9">
        <f t="shared" si="12"/>
        <v>0</v>
      </c>
      <c r="AG25" s="91">
        <f t="shared" si="3"/>
        <v>0</v>
      </c>
      <c r="AH25" s="90"/>
      <c r="AI25" s="129"/>
      <c r="AJ25" s="90"/>
      <c r="AK25" s="97">
        <f t="shared" si="4"/>
        <v>0</v>
      </c>
      <c r="AL25" s="97">
        <f t="shared" si="13"/>
        <v>0</v>
      </c>
    </row>
    <row r="26" spans="1:38" ht="19.149999999999999" customHeight="1" x14ac:dyDescent="0.25">
      <c r="A26" s="114"/>
      <c r="B26" s="115"/>
      <c r="C26" s="116"/>
      <c r="D26" s="116"/>
      <c r="E26" s="117"/>
      <c r="F26" s="118"/>
      <c r="G26" s="117"/>
      <c r="H26" s="119"/>
      <c r="I26" s="119"/>
      <c r="J26" s="1"/>
      <c r="K26" s="127"/>
      <c r="L26" s="9">
        <f t="shared" si="30"/>
        <v>0</v>
      </c>
      <c r="M26" s="9">
        <f t="shared" si="31"/>
        <v>0</v>
      </c>
      <c r="N26" s="9">
        <f t="shared" si="32"/>
        <v>0</v>
      </c>
      <c r="O26" s="9">
        <f t="shared" si="33"/>
        <v>0</v>
      </c>
      <c r="P26" s="9">
        <f t="shared" si="34"/>
        <v>0</v>
      </c>
      <c r="Q26" s="9">
        <f t="shared" si="35"/>
        <v>0</v>
      </c>
      <c r="R26" s="9">
        <f t="shared" si="36"/>
        <v>0</v>
      </c>
      <c r="S26" s="90"/>
      <c r="T26" s="80">
        <f t="shared" si="37"/>
        <v>0</v>
      </c>
      <c r="U26" s="85" cm="1">
        <f t="array" ref="U26">MIN(IF(N26:R26&lt;&gt;0,N26:R26))</f>
        <v>0</v>
      </c>
      <c r="V26" s="9">
        <f t="shared" si="23"/>
        <v>0</v>
      </c>
      <c r="W26" s="90"/>
      <c r="X26" s="80">
        <f t="shared" si="24"/>
        <v>0</v>
      </c>
      <c r="Y26" s="80">
        <f t="shared" si="25"/>
        <v>0</v>
      </c>
      <c r="Z26" s="80">
        <f t="shared" si="26"/>
        <v>0</v>
      </c>
      <c r="AA26" s="80">
        <f t="shared" si="27"/>
        <v>0</v>
      </c>
      <c r="AB26" s="91">
        <f t="shared" si="28"/>
        <v>0</v>
      </c>
      <c r="AC26" s="91">
        <f t="shared" si="29"/>
        <v>0</v>
      </c>
      <c r="AD26" s="90"/>
      <c r="AE26" s="90"/>
      <c r="AF26" s="9">
        <f t="shared" si="12"/>
        <v>0</v>
      </c>
      <c r="AG26" s="91">
        <f t="shared" si="3"/>
        <v>0</v>
      </c>
      <c r="AH26" s="90"/>
      <c r="AI26" s="129"/>
      <c r="AJ26" s="90"/>
      <c r="AK26" s="97">
        <f t="shared" si="4"/>
        <v>0</v>
      </c>
      <c r="AL26" s="97">
        <f t="shared" si="13"/>
        <v>0</v>
      </c>
    </row>
    <row r="27" spans="1:38" ht="19.149999999999999" customHeight="1" x14ac:dyDescent="0.25">
      <c r="A27" s="114"/>
      <c r="B27" s="115"/>
      <c r="C27" s="116"/>
      <c r="D27" s="116"/>
      <c r="E27" s="117"/>
      <c r="F27" s="118"/>
      <c r="G27" s="117"/>
      <c r="H27" s="119"/>
      <c r="I27" s="119"/>
      <c r="J27" s="1"/>
      <c r="K27" s="127"/>
      <c r="L27" s="9">
        <f t="shared" si="30"/>
        <v>0</v>
      </c>
      <c r="M27" s="9">
        <f t="shared" si="31"/>
        <v>0</v>
      </c>
      <c r="N27" s="9">
        <f t="shared" si="32"/>
        <v>0</v>
      </c>
      <c r="O27" s="9">
        <f t="shared" si="33"/>
        <v>0</v>
      </c>
      <c r="P27" s="9">
        <f t="shared" si="34"/>
        <v>0</v>
      </c>
      <c r="Q27" s="9">
        <f t="shared" si="35"/>
        <v>0</v>
      </c>
      <c r="R27" s="9">
        <f t="shared" si="36"/>
        <v>0</v>
      </c>
      <c r="S27" s="90"/>
      <c r="T27" s="80">
        <f t="shared" si="37"/>
        <v>0</v>
      </c>
      <c r="U27" s="85" cm="1">
        <f t="array" ref="U27">MIN(IF(N27:R27&lt;&gt;0,N27:R27))</f>
        <v>0</v>
      </c>
      <c r="V27" s="9">
        <f t="shared" si="23"/>
        <v>0</v>
      </c>
      <c r="W27" s="90"/>
      <c r="X27" s="80">
        <f t="shared" si="24"/>
        <v>0</v>
      </c>
      <c r="Y27" s="80">
        <f t="shared" si="25"/>
        <v>0</v>
      </c>
      <c r="Z27" s="80">
        <f t="shared" si="26"/>
        <v>0</v>
      </c>
      <c r="AA27" s="80">
        <f t="shared" si="27"/>
        <v>0</v>
      </c>
      <c r="AB27" s="91">
        <f t="shared" si="28"/>
        <v>0</v>
      </c>
      <c r="AC27" s="91">
        <f t="shared" si="29"/>
        <v>0</v>
      </c>
      <c r="AD27" s="90"/>
      <c r="AE27" s="90"/>
      <c r="AF27" s="9">
        <f t="shared" si="12"/>
        <v>0</v>
      </c>
      <c r="AG27" s="91">
        <f t="shared" si="3"/>
        <v>0</v>
      </c>
      <c r="AH27" s="90"/>
      <c r="AI27" s="129"/>
      <c r="AJ27" s="90"/>
      <c r="AK27" s="97">
        <f t="shared" si="4"/>
        <v>0</v>
      </c>
      <c r="AL27" s="97">
        <f t="shared" si="13"/>
        <v>0</v>
      </c>
    </row>
    <row r="28" spans="1:38" ht="19.149999999999999" customHeight="1" x14ac:dyDescent="0.25">
      <c r="A28" s="114"/>
      <c r="B28" s="115"/>
      <c r="C28" s="116"/>
      <c r="D28" s="116"/>
      <c r="E28" s="117"/>
      <c r="F28" s="118"/>
      <c r="G28" s="117"/>
      <c r="H28" s="119"/>
      <c r="I28" s="119"/>
      <c r="J28" s="1"/>
      <c r="K28" s="127"/>
      <c r="L28" s="9">
        <f t="shared" si="30"/>
        <v>0</v>
      </c>
      <c r="M28" s="9">
        <f t="shared" si="31"/>
        <v>0</v>
      </c>
      <c r="N28" s="9">
        <f t="shared" si="32"/>
        <v>0</v>
      </c>
      <c r="O28" s="9">
        <f t="shared" si="33"/>
        <v>0</v>
      </c>
      <c r="P28" s="9">
        <f t="shared" si="34"/>
        <v>0</v>
      </c>
      <c r="Q28" s="9">
        <f t="shared" si="35"/>
        <v>0</v>
      </c>
      <c r="R28" s="9">
        <f t="shared" si="36"/>
        <v>0</v>
      </c>
      <c r="S28" s="90"/>
      <c r="T28" s="80">
        <f t="shared" si="37"/>
        <v>0</v>
      </c>
      <c r="U28" s="85" cm="1">
        <f t="array" ref="U28">MIN(IF(N28:R28&lt;&gt;0,N28:R28))</f>
        <v>0</v>
      </c>
      <c r="V28" s="9">
        <f t="shared" si="23"/>
        <v>0</v>
      </c>
      <c r="W28" s="90"/>
      <c r="X28" s="80">
        <f t="shared" si="24"/>
        <v>0</v>
      </c>
      <c r="Y28" s="80">
        <f t="shared" si="25"/>
        <v>0</v>
      </c>
      <c r="Z28" s="80">
        <f t="shared" si="26"/>
        <v>0</v>
      </c>
      <c r="AA28" s="80">
        <f t="shared" si="27"/>
        <v>0</v>
      </c>
      <c r="AB28" s="91">
        <f t="shared" si="28"/>
        <v>0</v>
      </c>
      <c r="AC28" s="91">
        <f t="shared" si="29"/>
        <v>0</v>
      </c>
      <c r="AD28" s="90"/>
      <c r="AE28" s="90"/>
      <c r="AF28" s="9">
        <f t="shared" si="12"/>
        <v>0</v>
      </c>
      <c r="AG28" s="91">
        <f t="shared" si="3"/>
        <v>0</v>
      </c>
      <c r="AH28" s="90"/>
      <c r="AI28" s="129"/>
      <c r="AJ28" s="90"/>
      <c r="AK28" s="97">
        <f t="shared" si="4"/>
        <v>0</v>
      </c>
      <c r="AL28" s="97">
        <f t="shared" si="13"/>
        <v>0</v>
      </c>
    </row>
    <row r="29" spans="1:38" ht="19.149999999999999" customHeight="1" x14ac:dyDescent="0.25">
      <c r="A29" s="114"/>
      <c r="B29" s="115"/>
      <c r="C29" s="116"/>
      <c r="D29" s="116"/>
      <c r="E29" s="117"/>
      <c r="F29" s="118"/>
      <c r="G29" s="117"/>
      <c r="H29" s="119"/>
      <c r="I29" s="119"/>
      <c r="J29" s="1"/>
      <c r="K29" s="127"/>
      <c r="L29" s="9">
        <f t="shared" si="30"/>
        <v>0</v>
      </c>
      <c r="M29" s="9">
        <f t="shared" si="31"/>
        <v>0</v>
      </c>
      <c r="N29" s="9">
        <f t="shared" si="32"/>
        <v>0</v>
      </c>
      <c r="O29" s="9">
        <f t="shared" si="33"/>
        <v>0</v>
      </c>
      <c r="P29" s="9">
        <f t="shared" si="34"/>
        <v>0</v>
      </c>
      <c r="Q29" s="9">
        <f t="shared" si="35"/>
        <v>0</v>
      </c>
      <c r="R29" s="9">
        <f t="shared" si="36"/>
        <v>0</v>
      </c>
      <c r="S29" s="90"/>
      <c r="T29" s="80">
        <f t="shared" si="37"/>
        <v>0</v>
      </c>
      <c r="U29" s="85" cm="1">
        <f t="array" ref="U29">MIN(IF(N29:R29&lt;&gt;0,N29:R29))</f>
        <v>0</v>
      </c>
      <c r="V29" s="9">
        <f t="shared" si="23"/>
        <v>0</v>
      </c>
      <c r="W29" s="90"/>
      <c r="X29" s="80">
        <f t="shared" si="24"/>
        <v>0</v>
      </c>
      <c r="Y29" s="80">
        <f t="shared" si="25"/>
        <v>0</v>
      </c>
      <c r="Z29" s="80">
        <f t="shared" si="26"/>
        <v>0</v>
      </c>
      <c r="AA29" s="80">
        <f t="shared" si="27"/>
        <v>0</v>
      </c>
      <c r="AB29" s="91">
        <f t="shared" si="28"/>
        <v>0</v>
      </c>
      <c r="AC29" s="91">
        <f t="shared" si="29"/>
        <v>0</v>
      </c>
      <c r="AD29" s="90"/>
      <c r="AE29" s="90"/>
      <c r="AF29" s="9">
        <f t="shared" si="12"/>
        <v>0</v>
      </c>
      <c r="AG29" s="91">
        <f t="shared" si="3"/>
        <v>0</v>
      </c>
      <c r="AH29" s="90"/>
      <c r="AI29" s="129"/>
      <c r="AJ29" s="90"/>
      <c r="AK29" s="97">
        <f t="shared" si="4"/>
        <v>0</v>
      </c>
      <c r="AL29" s="97">
        <f t="shared" si="13"/>
        <v>0</v>
      </c>
    </row>
    <row r="30" spans="1:38" ht="19.149999999999999" customHeight="1" x14ac:dyDescent="0.25">
      <c r="A30" s="114"/>
      <c r="B30" s="115"/>
      <c r="C30" s="116"/>
      <c r="D30" s="116"/>
      <c r="E30" s="117"/>
      <c r="F30" s="118"/>
      <c r="G30" s="117"/>
      <c r="H30" s="119"/>
      <c r="I30" s="119"/>
      <c r="J30" s="1"/>
      <c r="K30" s="127"/>
      <c r="L30" s="9">
        <f t="shared" si="30"/>
        <v>0</v>
      </c>
      <c r="M30" s="9">
        <f t="shared" si="31"/>
        <v>0</v>
      </c>
      <c r="N30" s="9">
        <f t="shared" si="32"/>
        <v>0</v>
      </c>
      <c r="O30" s="9">
        <f t="shared" si="33"/>
        <v>0</v>
      </c>
      <c r="P30" s="9">
        <f t="shared" si="34"/>
        <v>0</v>
      </c>
      <c r="Q30" s="9">
        <f t="shared" si="35"/>
        <v>0</v>
      </c>
      <c r="R30" s="9">
        <f t="shared" si="36"/>
        <v>0</v>
      </c>
      <c r="S30" s="90"/>
      <c r="T30" s="80">
        <f t="shared" si="37"/>
        <v>0</v>
      </c>
      <c r="U30" s="85" cm="1">
        <f t="array" ref="U30">MIN(IF(N30:R30&lt;&gt;0,N30:R30))</f>
        <v>0</v>
      </c>
      <c r="V30" s="9">
        <f t="shared" si="23"/>
        <v>0</v>
      </c>
      <c r="W30" s="90"/>
      <c r="X30" s="80">
        <f t="shared" si="24"/>
        <v>0</v>
      </c>
      <c r="Y30" s="80">
        <f t="shared" si="25"/>
        <v>0</v>
      </c>
      <c r="Z30" s="80">
        <f t="shared" si="26"/>
        <v>0</v>
      </c>
      <c r="AA30" s="80">
        <f t="shared" si="27"/>
        <v>0</v>
      </c>
      <c r="AB30" s="91">
        <f t="shared" si="28"/>
        <v>0</v>
      </c>
      <c r="AC30" s="91">
        <f t="shared" si="29"/>
        <v>0</v>
      </c>
      <c r="AD30" s="90"/>
      <c r="AE30" s="90"/>
      <c r="AF30" s="9">
        <f t="shared" si="12"/>
        <v>0</v>
      </c>
      <c r="AG30" s="91">
        <f t="shared" si="3"/>
        <v>0</v>
      </c>
      <c r="AH30" s="90"/>
      <c r="AI30" s="129"/>
      <c r="AJ30" s="90"/>
      <c r="AK30" s="97">
        <f t="shared" si="4"/>
        <v>0</v>
      </c>
      <c r="AL30" s="97">
        <f t="shared" si="13"/>
        <v>0</v>
      </c>
    </row>
    <row r="31" spans="1:38" ht="19.149999999999999" customHeight="1" x14ac:dyDescent="0.25">
      <c r="A31" s="114"/>
      <c r="B31" s="115"/>
      <c r="C31" s="116"/>
      <c r="D31" s="116"/>
      <c r="E31" s="117"/>
      <c r="F31" s="118"/>
      <c r="G31" s="117"/>
      <c r="H31" s="119"/>
      <c r="I31" s="119"/>
      <c r="J31" s="1"/>
      <c r="K31" s="127"/>
      <c r="L31" s="9">
        <f t="shared" si="30"/>
        <v>0</v>
      </c>
      <c r="M31" s="9">
        <f t="shared" si="31"/>
        <v>0</v>
      </c>
      <c r="N31" s="9">
        <f t="shared" si="32"/>
        <v>0</v>
      </c>
      <c r="O31" s="9">
        <f t="shared" si="33"/>
        <v>0</v>
      </c>
      <c r="P31" s="9">
        <f t="shared" si="34"/>
        <v>0</v>
      </c>
      <c r="Q31" s="9">
        <f t="shared" si="35"/>
        <v>0</v>
      </c>
      <c r="R31" s="9">
        <f t="shared" si="36"/>
        <v>0</v>
      </c>
      <c r="S31" s="90"/>
      <c r="T31" s="80">
        <f t="shared" si="37"/>
        <v>0</v>
      </c>
      <c r="U31" s="85" cm="1">
        <f t="array" ref="U31">MIN(IF(N31:R31&lt;&gt;0,N31:R31))</f>
        <v>0</v>
      </c>
      <c r="V31" s="9">
        <f t="shared" si="23"/>
        <v>0</v>
      </c>
      <c r="W31" s="90"/>
      <c r="X31" s="80">
        <f t="shared" si="24"/>
        <v>0</v>
      </c>
      <c r="Y31" s="80">
        <f t="shared" si="25"/>
        <v>0</v>
      </c>
      <c r="Z31" s="80">
        <f t="shared" si="26"/>
        <v>0</v>
      </c>
      <c r="AA31" s="80">
        <f t="shared" si="27"/>
        <v>0</v>
      </c>
      <c r="AB31" s="91">
        <f t="shared" si="28"/>
        <v>0</v>
      </c>
      <c r="AC31" s="91">
        <f t="shared" si="29"/>
        <v>0</v>
      </c>
      <c r="AD31" s="90"/>
      <c r="AE31" s="90"/>
      <c r="AF31" s="9">
        <f t="shared" si="12"/>
        <v>0</v>
      </c>
      <c r="AG31" s="91">
        <f t="shared" si="3"/>
        <v>0</v>
      </c>
      <c r="AH31" s="90"/>
      <c r="AI31" s="129"/>
      <c r="AJ31" s="90"/>
      <c r="AK31" s="97">
        <f t="shared" si="4"/>
        <v>0</v>
      </c>
      <c r="AL31" s="97">
        <f t="shared" si="13"/>
        <v>0</v>
      </c>
    </row>
    <row r="32" spans="1:38" ht="19.149999999999999" customHeight="1" x14ac:dyDescent="0.25">
      <c r="A32" s="120"/>
      <c r="B32" s="121"/>
      <c r="C32" s="122"/>
      <c r="D32" s="122"/>
      <c r="E32" s="123"/>
      <c r="F32" s="124"/>
      <c r="G32" s="123"/>
      <c r="H32" s="125"/>
      <c r="I32" s="125"/>
      <c r="J32" s="1"/>
      <c r="K32" s="128"/>
      <c r="L32" s="9">
        <f t="shared" si="30"/>
        <v>0</v>
      </c>
      <c r="M32" s="9">
        <f t="shared" si="31"/>
        <v>0</v>
      </c>
      <c r="N32" s="9">
        <f t="shared" si="32"/>
        <v>0</v>
      </c>
      <c r="O32" s="9">
        <f t="shared" si="33"/>
        <v>0</v>
      </c>
      <c r="P32" s="9">
        <f t="shared" si="34"/>
        <v>0</v>
      </c>
      <c r="Q32" s="9">
        <f t="shared" si="35"/>
        <v>0</v>
      </c>
      <c r="R32" s="9">
        <f t="shared" si="36"/>
        <v>0</v>
      </c>
      <c r="S32" s="90"/>
      <c r="T32" s="86">
        <f t="shared" si="37"/>
        <v>0</v>
      </c>
      <c r="U32" s="92" cm="1">
        <f t="array" ref="U32">MIN(IF(N32:R32&lt;&gt;0,N32:R32))</f>
        <v>0</v>
      </c>
      <c r="V32" s="9">
        <f t="shared" si="23"/>
        <v>0</v>
      </c>
      <c r="W32" s="90"/>
      <c r="X32" s="86">
        <f>AVERAGE(L32:M32)</f>
        <v>0</v>
      </c>
      <c r="Y32" s="86">
        <f t="shared" si="7"/>
        <v>0</v>
      </c>
      <c r="Z32" s="86">
        <f t="shared" si="8"/>
        <v>0</v>
      </c>
      <c r="AA32" s="86">
        <f t="shared" si="9"/>
        <v>0</v>
      </c>
      <c r="AB32" s="9">
        <f>AVERAGE(O32:P32)</f>
        <v>0</v>
      </c>
      <c r="AC32" s="9">
        <f>AVERAGE(P32:Q32)</f>
        <v>0</v>
      </c>
      <c r="AD32" s="90"/>
      <c r="AE32" s="90"/>
      <c r="AF32" s="9">
        <f t="shared" si="12"/>
        <v>0</v>
      </c>
      <c r="AG32" s="9">
        <f t="shared" si="3"/>
        <v>0</v>
      </c>
      <c r="AH32" s="90"/>
      <c r="AI32" s="129"/>
      <c r="AJ32" s="90"/>
      <c r="AK32" s="100">
        <f t="shared" si="4"/>
        <v>0</v>
      </c>
      <c r="AL32" s="100">
        <f t="shared" si="13"/>
        <v>0</v>
      </c>
    </row>
    <row r="33" spans="3:38" x14ac:dyDescent="0.25">
      <c r="C33" s="1"/>
      <c r="D33" s="1"/>
      <c r="E33" s="1"/>
      <c r="F33" s="1"/>
      <c r="G33" s="1"/>
      <c r="H33" s="1"/>
      <c r="I33" s="1"/>
      <c r="J33" s="1"/>
      <c r="K33" s="1"/>
      <c r="L33" s="1"/>
      <c r="M33" s="1"/>
      <c r="N33" s="1"/>
      <c r="O33" s="1"/>
      <c r="P33" s="1"/>
      <c r="Q33" s="1"/>
      <c r="R33" s="1"/>
      <c r="S33" s="90"/>
      <c r="T33" s="1"/>
      <c r="U33" s="1"/>
      <c r="V33" s="1"/>
      <c r="W33" s="90"/>
      <c r="X33" s="1"/>
      <c r="Y33" s="1"/>
      <c r="Z33" s="1"/>
      <c r="AA33" s="1"/>
      <c r="AB33" s="1"/>
      <c r="AC33" s="1"/>
      <c r="AD33" s="90"/>
      <c r="AE33" s="90"/>
      <c r="AF33" s="90"/>
      <c r="AG33" s="1"/>
      <c r="AH33" s="90"/>
      <c r="AI33" s="8"/>
      <c r="AJ33" s="90"/>
      <c r="AK33" s="1"/>
      <c r="AL33" s="1"/>
    </row>
    <row r="34" spans="3:38" x14ac:dyDescent="0.25">
      <c r="C34" s="1"/>
      <c r="D34" s="1"/>
      <c r="E34" s="1"/>
      <c r="F34" s="1"/>
      <c r="G34" s="1"/>
      <c r="H34" s="1"/>
      <c r="I34" s="1"/>
      <c r="J34" s="1"/>
      <c r="K34" s="1"/>
      <c r="L34" s="1"/>
      <c r="M34" s="1"/>
      <c r="N34" s="1"/>
      <c r="O34" s="1"/>
      <c r="P34" s="1"/>
      <c r="Q34" s="1"/>
      <c r="R34" s="1"/>
      <c r="S34" s="90"/>
      <c r="T34" s="1"/>
      <c r="U34" s="1"/>
      <c r="V34" s="1"/>
      <c r="W34" s="90"/>
      <c r="X34" s="1"/>
      <c r="Y34" s="1"/>
      <c r="Z34" s="1"/>
      <c r="AA34" s="1"/>
      <c r="AB34" s="1"/>
      <c r="AC34" s="1"/>
      <c r="AD34" s="90"/>
      <c r="AE34" s="90"/>
      <c r="AF34" s="90"/>
      <c r="AG34" s="1"/>
      <c r="AH34" s="90"/>
      <c r="AI34" s="1"/>
      <c r="AJ34" s="90"/>
      <c r="AK34" s="1"/>
      <c r="AL34" s="1"/>
    </row>
    <row r="35" spans="3:38" ht="21" x14ac:dyDescent="0.35">
      <c r="C35" s="36"/>
      <c r="D35" s="1"/>
      <c r="E35" s="1"/>
      <c r="F35" s="1"/>
      <c r="G35" s="1"/>
      <c r="H35" s="1"/>
      <c r="I35" s="1"/>
      <c r="J35" s="1"/>
      <c r="K35" s="1"/>
      <c r="L35" s="1"/>
      <c r="M35" s="1"/>
      <c r="N35" s="1"/>
      <c r="O35" s="1"/>
      <c r="P35" s="1"/>
      <c r="Q35" s="1"/>
      <c r="R35" s="1"/>
      <c r="S35" s="90"/>
      <c r="T35" s="1"/>
      <c r="U35" s="1"/>
      <c r="V35" s="1"/>
      <c r="W35" s="90"/>
      <c r="X35" s="1"/>
      <c r="Y35" s="1"/>
      <c r="Z35" s="1"/>
      <c r="AA35" s="1"/>
      <c r="AB35" s="1"/>
      <c r="AC35" s="1"/>
      <c r="AD35" s="90"/>
      <c r="AE35" s="90"/>
      <c r="AF35" s="90"/>
      <c r="AG35" s="1"/>
      <c r="AH35" s="90"/>
      <c r="AI35" s="1"/>
      <c r="AJ35" s="90"/>
      <c r="AK35" s="1"/>
      <c r="AL35" s="1"/>
    </row>
  </sheetData>
  <sheetProtection algorithmName="SHA-512" hashValue="Wtr+ydiQSkXoU5/lKFmdhhl8bRHkOhTGuIBRlJDyf0g9tnE/+F7sd2SzWdrrdj1QwY6q/dGgKCod4cNO5NM+bg==" saltValue="2b4tSBx8Uu6KJ6egAusmmQ==" spinCount="100000" sheet="1" objects="1" scenarios="1"/>
  <mergeCells count="24">
    <mergeCell ref="AK3:AL3"/>
    <mergeCell ref="C6:C7"/>
    <mergeCell ref="D6:D7"/>
    <mergeCell ref="E6:E7"/>
    <mergeCell ref="F6:F7"/>
    <mergeCell ref="G6:G7"/>
    <mergeCell ref="H6:H7"/>
    <mergeCell ref="I6:I7"/>
    <mergeCell ref="AF6:AF7"/>
    <mergeCell ref="AG6:AG7"/>
    <mergeCell ref="AK4:AL4"/>
    <mergeCell ref="AK6:AK7"/>
    <mergeCell ref="AL6:AL7"/>
    <mergeCell ref="AF4:AG4"/>
    <mergeCell ref="V6:V7"/>
    <mergeCell ref="AI5:AI7"/>
    <mergeCell ref="X5:AC5"/>
    <mergeCell ref="L5:R5"/>
    <mergeCell ref="C5:I5"/>
    <mergeCell ref="A5:A7"/>
    <mergeCell ref="B5:B7"/>
    <mergeCell ref="K5:K7"/>
    <mergeCell ref="T6:T7"/>
    <mergeCell ref="U6:U7"/>
  </mergeCells>
  <phoneticPr fontId="5"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38B9F-C9FB-499B-8445-0152117B1DD5}">
  <sheetPr codeName="Sheet1"/>
  <dimension ref="A1:AN52"/>
  <sheetViews>
    <sheetView showGridLines="0" zoomScale="70" zoomScaleNormal="70" workbookViewId="0">
      <pane xSplit="2" topLeftCell="C1" activePane="topRight" state="frozen"/>
      <selection pane="topRight" activeCell="A6" sqref="A6"/>
    </sheetView>
  </sheetViews>
  <sheetFormatPr defaultRowHeight="15.75" x14ac:dyDescent="0.25"/>
  <cols>
    <col min="2" max="2" width="22.875" customWidth="1"/>
    <col min="3" max="3" width="15.625" customWidth="1"/>
    <col min="4" max="4" width="17" customWidth="1"/>
    <col min="5" max="5" width="13.25" customWidth="1"/>
    <col min="6" max="6" width="9.875" customWidth="1"/>
    <col min="7" max="11" width="12.25" customWidth="1"/>
    <col min="12" max="12" width="9.875" customWidth="1"/>
    <col min="13" max="13" width="12" style="5" customWidth="1"/>
    <col min="14" max="14" width="19.5" style="1" customWidth="1"/>
    <col min="15" max="15" width="13" style="1" customWidth="1"/>
    <col min="16" max="17" width="15.625" style="40" customWidth="1"/>
    <col min="18" max="18" width="12.875" style="73" customWidth="1"/>
    <col min="19" max="19" width="28.125" customWidth="1"/>
    <col min="20" max="20" width="31.875" customWidth="1"/>
    <col min="21" max="21" width="14.25" customWidth="1"/>
  </cols>
  <sheetData>
    <row r="1" spans="1:40" ht="26.45" customHeight="1" x14ac:dyDescent="0.45">
      <c r="C1" s="79" t="s">
        <v>257</v>
      </c>
      <c r="N1" s="83"/>
      <c r="O1" s="2" t="s">
        <v>264</v>
      </c>
      <c r="P1" s="87"/>
      <c r="Q1" s="2"/>
      <c r="R1" s="2"/>
      <c r="S1" s="2"/>
      <c r="V1" s="195" t="s">
        <v>286</v>
      </c>
      <c r="W1" s="195"/>
      <c r="X1" s="195"/>
      <c r="Y1" s="195"/>
      <c r="Z1" s="195"/>
      <c r="AA1" s="195"/>
      <c r="AB1" s="195"/>
    </row>
    <row r="2" spans="1:40" ht="26.45" customHeight="1" x14ac:dyDescent="0.45">
      <c r="C2" s="79"/>
      <c r="N2" s="84"/>
      <c r="O2" s="2" t="s">
        <v>265</v>
      </c>
      <c r="P2" s="87"/>
      <c r="Q2" s="2"/>
      <c r="R2" s="2"/>
      <c r="S2" s="2"/>
      <c r="V2" s="195"/>
      <c r="W2" s="195"/>
      <c r="X2" s="195"/>
      <c r="Y2" s="195"/>
      <c r="Z2" s="195"/>
      <c r="AA2" s="195"/>
      <c r="AB2" s="195"/>
    </row>
    <row r="3" spans="1:40" x14ac:dyDescent="0.25">
      <c r="J3" t="s">
        <v>259</v>
      </c>
    </row>
    <row r="4" spans="1:40" ht="15.6" customHeight="1" x14ac:dyDescent="0.25">
      <c r="A4" s="74"/>
      <c r="B4" s="74"/>
      <c r="C4" s="74"/>
      <c r="D4" s="74"/>
      <c r="E4" s="74" t="s">
        <v>22</v>
      </c>
      <c r="F4" s="74"/>
      <c r="G4" s="188" t="s">
        <v>279</v>
      </c>
      <c r="H4" s="188" t="s">
        <v>277</v>
      </c>
      <c r="I4" s="188" t="s">
        <v>278</v>
      </c>
      <c r="J4" s="134">
        <v>20</v>
      </c>
      <c r="K4" s="102"/>
      <c r="L4" s="188" t="s">
        <v>258</v>
      </c>
      <c r="M4" s="75"/>
      <c r="N4" s="193" t="s">
        <v>284</v>
      </c>
      <c r="O4" s="190" t="s">
        <v>283</v>
      </c>
      <c r="P4" s="77" t="s">
        <v>276</v>
      </c>
      <c r="Q4" s="191" t="s">
        <v>285</v>
      </c>
    </row>
    <row r="5" spans="1:40" s="3" customFormat="1" ht="34.15" customHeight="1" x14ac:dyDescent="0.25">
      <c r="A5" s="76" t="s">
        <v>250</v>
      </c>
      <c r="B5" s="76" t="s">
        <v>255</v>
      </c>
      <c r="C5" s="76" t="s">
        <v>254</v>
      </c>
      <c r="D5" s="76" t="s">
        <v>256</v>
      </c>
      <c r="E5" s="76" t="s">
        <v>23</v>
      </c>
      <c r="F5" s="76" t="s">
        <v>24</v>
      </c>
      <c r="G5" s="189"/>
      <c r="H5" s="189"/>
      <c r="I5" s="189"/>
      <c r="J5" s="103" t="s">
        <v>281</v>
      </c>
      <c r="K5" s="103" t="s">
        <v>282</v>
      </c>
      <c r="L5" s="188"/>
      <c r="M5" s="106" t="s">
        <v>25</v>
      </c>
      <c r="N5" s="194"/>
      <c r="O5" s="190"/>
      <c r="P5" s="105" t="s">
        <v>280</v>
      </c>
      <c r="Q5" s="191"/>
      <c r="R5" s="76" t="s">
        <v>253</v>
      </c>
      <c r="S5" s="76" t="s">
        <v>251</v>
      </c>
      <c r="T5" s="76" t="s">
        <v>252</v>
      </c>
    </row>
    <row r="6" spans="1:40" x14ac:dyDescent="0.25">
      <c r="A6" s="101">
        <f>'Demand Worksheet'!A8</f>
        <v>0</v>
      </c>
      <c r="B6" s="101">
        <f>'Demand Worksheet'!B8</f>
        <v>0</v>
      </c>
      <c r="C6" s="135"/>
      <c r="D6" s="135"/>
      <c r="E6" s="82">
        <f>'Demand Worksheet'!K8</f>
        <v>0</v>
      </c>
      <c r="F6" s="112"/>
      <c r="G6" s="118"/>
      <c r="H6" s="82">
        <f>'Demand Worksheet'!K8</f>
        <v>0</v>
      </c>
      <c r="I6" s="82" t="str">
        <f>IFERROR(G6/H6,"")</f>
        <v/>
      </c>
      <c r="J6" s="82">
        <f>IFERROR(G6/$J$4,"")</f>
        <v>0</v>
      </c>
      <c r="K6" s="82" t="str">
        <f>IFERROR(J6/H6,"")</f>
        <v/>
      </c>
      <c r="L6" s="118"/>
      <c r="M6" s="133"/>
      <c r="N6" s="104" t="str">
        <f>IFERROR(ROUNDUP(IFERROR((J6*M6)/L6,""),0),"")</f>
        <v/>
      </c>
      <c r="O6" s="132"/>
      <c r="P6" s="39" t="str">
        <f>IFERROR(ROUNDUP(IFERROR(N6+(N6*O6),""),0),"")</f>
        <v/>
      </c>
      <c r="Q6" s="39" t="str">
        <f>IFERROR(P6+P6*0.8,"")</f>
        <v/>
      </c>
      <c r="R6" s="130"/>
      <c r="S6" s="131"/>
      <c r="T6" s="131"/>
      <c r="W6" s="200">
        <f>B6</f>
        <v>0</v>
      </c>
      <c r="X6" s="200"/>
      <c r="Y6" s="200"/>
      <c r="Z6" s="200"/>
    </row>
    <row r="7" spans="1:40" x14ac:dyDescent="0.25">
      <c r="A7" s="101">
        <f>'Demand Worksheet'!A9</f>
        <v>0</v>
      </c>
      <c r="B7" s="101">
        <f>'Demand Worksheet'!B9</f>
        <v>0</v>
      </c>
      <c r="C7" s="135"/>
      <c r="D7" s="135"/>
      <c r="E7" s="82">
        <f>'Demand Worksheet'!K9</f>
        <v>0</v>
      </c>
      <c r="F7" s="118"/>
      <c r="G7" s="118"/>
      <c r="H7" s="82">
        <f>'Demand Worksheet'!K9</f>
        <v>0</v>
      </c>
      <c r="I7" s="82" t="str">
        <f t="shared" ref="I7:I52" si="0">IFERROR(G7/H7,"")</f>
        <v/>
      </c>
      <c r="J7" s="82">
        <f t="shared" ref="J7:J52" si="1">IFERROR(G7/$J$4,"")</f>
        <v>0</v>
      </c>
      <c r="K7" s="82" t="str">
        <f t="shared" ref="K7:K52" si="2">IFERROR(J7/H7,"")</f>
        <v/>
      </c>
      <c r="L7" s="118"/>
      <c r="M7" s="133"/>
      <c r="N7" s="104" t="str">
        <f t="shared" ref="N7:N52" si="3">IFERROR(ROUNDUP(IFERROR((J7*M7)/L7,""),0),"")</f>
        <v/>
      </c>
      <c r="O7" s="132"/>
      <c r="P7" s="39" t="str">
        <f>IFERROR(ROUNDUP(IFERROR(N7+(N7*O7),""),0),"")</f>
        <v/>
      </c>
      <c r="Q7" s="39" t="str">
        <f t="shared" ref="Q7:Q52" si="4">IFERROR(P7+P7*0.8,"")</f>
        <v/>
      </c>
      <c r="R7" s="130"/>
      <c r="S7" s="131"/>
      <c r="T7" s="131"/>
      <c r="W7" s="200"/>
      <c r="X7" s="200"/>
      <c r="Y7" s="200"/>
      <c r="Z7" s="200"/>
    </row>
    <row r="8" spans="1:40" x14ac:dyDescent="0.25">
      <c r="A8" s="101">
        <f>'Demand Worksheet'!A10</f>
        <v>0</v>
      </c>
      <c r="B8" s="101">
        <f>'Demand Worksheet'!B10</f>
        <v>0</v>
      </c>
      <c r="C8" s="135"/>
      <c r="D8" s="135"/>
      <c r="E8" s="82">
        <f>'Demand Worksheet'!K10</f>
        <v>0</v>
      </c>
      <c r="F8" s="118"/>
      <c r="G8" s="118"/>
      <c r="H8" s="82">
        <f>'Demand Worksheet'!K10</f>
        <v>0</v>
      </c>
      <c r="I8" s="82" t="str">
        <f t="shared" si="0"/>
        <v/>
      </c>
      <c r="J8" s="82">
        <f t="shared" si="1"/>
        <v>0</v>
      </c>
      <c r="K8" s="82" t="str">
        <f t="shared" si="2"/>
        <v/>
      </c>
      <c r="L8" s="118"/>
      <c r="M8" s="133"/>
      <c r="N8" s="104" t="str">
        <f t="shared" si="3"/>
        <v/>
      </c>
      <c r="O8" s="132"/>
      <c r="P8" s="39" t="str">
        <f t="shared" ref="P8:P10" si="5">IFERROR(ROUNDUP(IFERROR(N8+(N8*O8),""),0),"")</f>
        <v/>
      </c>
      <c r="Q8" s="39" t="str">
        <f t="shared" si="4"/>
        <v/>
      </c>
      <c r="R8" s="130"/>
      <c r="S8" s="131"/>
      <c r="T8" s="131"/>
      <c r="W8" s="200"/>
      <c r="X8" s="200"/>
      <c r="Y8" s="200"/>
      <c r="Z8" s="200"/>
    </row>
    <row r="9" spans="1:40" ht="21" x14ac:dyDescent="0.25">
      <c r="A9" s="101">
        <f>'Demand Worksheet'!A11</f>
        <v>0</v>
      </c>
      <c r="B9" s="101">
        <f>'Demand Worksheet'!B11</f>
        <v>0</v>
      </c>
      <c r="C9" s="135"/>
      <c r="D9" s="135"/>
      <c r="E9" s="82">
        <f>'Demand Worksheet'!K11</f>
        <v>0</v>
      </c>
      <c r="F9" s="118"/>
      <c r="G9" s="118"/>
      <c r="H9" s="82">
        <f>'Demand Worksheet'!K11</f>
        <v>0</v>
      </c>
      <c r="I9" s="82" t="str">
        <f t="shared" si="0"/>
        <v/>
      </c>
      <c r="J9" s="82">
        <f t="shared" si="1"/>
        <v>0</v>
      </c>
      <c r="K9" s="82" t="str">
        <f t="shared" si="2"/>
        <v/>
      </c>
      <c r="L9" s="118"/>
      <c r="M9" s="133"/>
      <c r="N9" s="104" t="str">
        <f t="shared" si="3"/>
        <v/>
      </c>
      <c r="O9" s="132"/>
      <c r="P9" s="39" t="str">
        <f t="shared" si="5"/>
        <v/>
      </c>
      <c r="Q9" s="39" t="str">
        <f t="shared" si="4"/>
        <v/>
      </c>
      <c r="R9" s="130"/>
      <c r="S9" s="131"/>
      <c r="T9" s="131"/>
      <c r="X9" s="198">
        <f>C6</f>
        <v>0</v>
      </c>
      <c r="Y9" s="198"/>
    </row>
    <row r="10" spans="1:40" ht="23.25" x14ac:dyDescent="0.35">
      <c r="A10" s="101">
        <f>'Demand Worksheet'!A12</f>
        <v>0</v>
      </c>
      <c r="B10" s="101">
        <f>'Demand Worksheet'!B12</f>
        <v>0</v>
      </c>
      <c r="C10" s="135"/>
      <c r="D10" s="135"/>
      <c r="E10" s="82">
        <f>'Demand Worksheet'!K12</f>
        <v>0</v>
      </c>
      <c r="F10" s="118"/>
      <c r="G10" s="118"/>
      <c r="H10" s="82">
        <f>'Demand Worksheet'!K12</f>
        <v>0</v>
      </c>
      <c r="I10" s="82" t="str">
        <f t="shared" si="0"/>
        <v/>
      </c>
      <c r="J10" s="82">
        <f t="shared" si="1"/>
        <v>0</v>
      </c>
      <c r="K10" s="82" t="str">
        <f t="shared" si="2"/>
        <v/>
      </c>
      <c r="L10" s="118"/>
      <c r="M10" s="133"/>
      <c r="N10" s="104" t="str">
        <f t="shared" si="3"/>
        <v/>
      </c>
      <c r="O10" s="132"/>
      <c r="P10" s="39" t="str">
        <f t="shared" si="5"/>
        <v/>
      </c>
      <c r="Q10" s="39" t="str">
        <f t="shared" si="4"/>
        <v/>
      </c>
      <c r="R10" s="130"/>
      <c r="S10" s="131"/>
      <c r="T10" s="131"/>
      <c r="X10" s="197">
        <f>A6</f>
        <v>0</v>
      </c>
      <c r="Y10" s="197"/>
      <c r="AL10" s="199"/>
      <c r="AM10" s="199"/>
    </row>
    <row r="11" spans="1:40" x14ac:dyDescent="0.25">
      <c r="A11" s="101">
        <f>'Demand Worksheet'!A13</f>
        <v>0</v>
      </c>
      <c r="B11" s="101">
        <f>'Demand Worksheet'!B13</f>
        <v>0</v>
      </c>
      <c r="C11" s="135"/>
      <c r="D11" s="135"/>
      <c r="E11" s="82">
        <f>'Demand Worksheet'!K13</f>
        <v>0</v>
      </c>
      <c r="F11" s="118"/>
      <c r="G11" s="118"/>
      <c r="H11" s="82">
        <f>'Demand Worksheet'!K13</f>
        <v>0</v>
      </c>
      <c r="I11" s="82" t="str">
        <f t="shared" si="0"/>
        <v/>
      </c>
      <c r="J11" s="82">
        <f t="shared" si="1"/>
        <v>0</v>
      </c>
      <c r="K11" s="82" t="str">
        <f t="shared" si="2"/>
        <v/>
      </c>
      <c r="L11" s="118"/>
      <c r="M11" s="133"/>
      <c r="N11" s="104" t="str">
        <f t="shared" si="3"/>
        <v/>
      </c>
      <c r="O11" s="132"/>
      <c r="P11" s="39" t="str">
        <f t="shared" ref="P11:P52" si="6">IFERROR(ROUNDUP(IFERROR(N11+(N11*O11),""),0),"")</f>
        <v/>
      </c>
      <c r="Q11" s="39" t="str">
        <f t="shared" si="4"/>
        <v/>
      </c>
      <c r="R11" s="130"/>
      <c r="S11" s="131"/>
      <c r="T11" s="131"/>
    </row>
    <row r="12" spans="1:40" x14ac:dyDescent="0.25">
      <c r="A12" s="101">
        <f>'Demand Worksheet'!A14</f>
        <v>0</v>
      </c>
      <c r="B12" s="101">
        <f>'Demand Worksheet'!B14</f>
        <v>0</v>
      </c>
      <c r="C12" s="135"/>
      <c r="D12" s="135"/>
      <c r="E12" s="82">
        <f>'Demand Worksheet'!K14</f>
        <v>0</v>
      </c>
      <c r="F12" s="118"/>
      <c r="G12" s="118"/>
      <c r="H12" s="82">
        <f>'Demand Worksheet'!K14</f>
        <v>0</v>
      </c>
      <c r="I12" s="82" t="str">
        <f t="shared" si="0"/>
        <v/>
      </c>
      <c r="J12" s="82">
        <f t="shared" si="1"/>
        <v>0</v>
      </c>
      <c r="K12" s="82" t="str">
        <f t="shared" si="2"/>
        <v/>
      </c>
      <c r="L12" s="118"/>
      <c r="M12" s="133"/>
      <c r="N12" s="104" t="str">
        <f t="shared" si="3"/>
        <v/>
      </c>
      <c r="O12" s="132"/>
      <c r="P12" s="39" t="str">
        <f t="shared" si="6"/>
        <v/>
      </c>
      <c r="Q12" s="39" t="str">
        <f t="shared" si="4"/>
        <v/>
      </c>
      <c r="R12" s="130"/>
      <c r="S12" s="131"/>
      <c r="T12" s="131"/>
    </row>
    <row r="13" spans="1:40" x14ac:dyDescent="0.25">
      <c r="A13" s="101">
        <f>'Demand Worksheet'!A15</f>
        <v>0</v>
      </c>
      <c r="B13" s="101">
        <f>'Demand Worksheet'!B15</f>
        <v>0</v>
      </c>
      <c r="C13" s="135"/>
      <c r="D13" s="135"/>
      <c r="E13" s="82">
        <f>'Demand Worksheet'!K15</f>
        <v>0</v>
      </c>
      <c r="F13" s="118"/>
      <c r="G13" s="118"/>
      <c r="H13" s="82">
        <f>'Demand Worksheet'!K15</f>
        <v>0</v>
      </c>
      <c r="I13" s="82" t="str">
        <f t="shared" si="0"/>
        <v/>
      </c>
      <c r="J13" s="82">
        <f t="shared" si="1"/>
        <v>0</v>
      </c>
      <c r="K13" s="82" t="str">
        <f t="shared" si="2"/>
        <v/>
      </c>
      <c r="L13" s="118"/>
      <c r="M13" s="133"/>
      <c r="N13" s="104" t="str">
        <f t="shared" si="3"/>
        <v/>
      </c>
      <c r="O13" s="132"/>
      <c r="P13" s="39" t="str">
        <f t="shared" si="6"/>
        <v/>
      </c>
      <c r="Q13" s="39" t="str">
        <f t="shared" si="4"/>
        <v/>
      </c>
      <c r="R13" s="130"/>
      <c r="S13" s="131"/>
      <c r="T13" s="131"/>
    </row>
    <row r="14" spans="1:40" x14ac:dyDescent="0.25">
      <c r="A14" s="101">
        <f>'Demand Worksheet'!A16</f>
        <v>0</v>
      </c>
      <c r="B14" s="101">
        <f>'Demand Worksheet'!B16</f>
        <v>0</v>
      </c>
      <c r="C14" s="135"/>
      <c r="D14" s="135"/>
      <c r="E14" s="82">
        <f>'Demand Worksheet'!K16</f>
        <v>0</v>
      </c>
      <c r="F14" s="118"/>
      <c r="G14" s="118"/>
      <c r="H14" s="82">
        <f>'Demand Worksheet'!K16</f>
        <v>0</v>
      </c>
      <c r="I14" s="82" t="str">
        <f t="shared" si="0"/>
        <v/>
      </c>
      <c r="J14" s="82">
        <f t="shared" si="1"/>
        <v>0</v>
      </c>
      <c r="K14" s="82" t="str">
        <f t="shared" si="2"/>
        <v/>
      </c>
      <c r="L14" s="118"/>
      <c r="M14" s="133"/>
      <c r="N14" s="104" t="str">
        <f t="shared" si="3"/>
        <v/>
      </c>
      <c r="O14" s="132"/>
      <c r="P14" s="39" t="str">
        <f t="shared" si="6"/>
        <v/>
      </c>
      <c r="Q14" s="39" t="str">
        <f t="shared" si="4"/>
        <v/>
      </c>
      <c r="R14" s="130"/>
      <c r="S14" s="131"/>
      <c r="T14" s="131"/>
      <c r="AE14" s="78"/>
      <c r="AF14" s="78"/>
      <c r="AG14" s="78"/>
      <c r="AH14" s="78"/>
      <c r="AI14" s="78"/>
      <c r="AJ14" s="78"/>
      <c r="AK14" s="78"/>
      <c r="AL14" s="78"/>
      <c r="AM14" s="78"/>
      <c r="AN14" s="78"/>
    </row>
    <row r="15" spans="1:40" x14ac:dyDescent="0.25">
      <c r="A15" s="101">
        <f>'Demand Worksheet'!A17</f>
        <v>0</v>
      </c>
      <c r="B15" s="101">
        <f>'Demand Worksheet'!B17</f>
        <v>0</v>
      </c>
      <c r="C15" s="135"/>
      <c r="D15" s="135"/>
      <c r="E15" s="82">
        <f>'Demand Worksheet'!K17</f>
        <v>0</v>
      </c>
      <c r="F15" s="118"/>
      <c r="G15" s="118"/>
      <c r="H15" s="82">
        <f>'Demand Worksheet'!K17</f>
        <v>0</v>
      </c>
      <c r="I15" s="82" t="str">
        <f t="shared" si="0"/>
        <v/>
      </c>
      <c r="J15" s="82">
        <f t="shared" si="1"/>
        <v>0</v>
      </c>
      <c r="K15" s="82" t="str">
        <f t="shared" si="2"/>
        <v/>
      </c>
      <c r="L15" s="118"/>
      <c r="M15" s="133"/>
      <c r="N15" s="104" t="str">
        <f t="shared" si="3"/>
        <v/>
      </c>
      <c r="O15" s="132"/>
      <c r="P15" s="39" t="str">
        <f t="shared" si="6"/>
        <v/>
      </c>
      <c r="Q15" s="39" t="str">
        <f t="shared" si="4"/>
        <v/>
      </c>
      <c r="R15" s="130"/>
      <c r="S15" s="131"/>
      <c r="T15" s="131"/>
      <c r="AE15" s="78"/>
      <c r="AF15" s="78"/>
      <c r="AG15" s="78"/>
      <c r="AH15" s="78"/>
      <c r="AI15" s="78"/>
      <c r="AJ15" s="78"/>
      <c r="AK15" s="78"/>
      <c r="AL15" s="78"/>
      <c r="AM15" s="78"/>
      <c r="AN15" s="78"/>
    </row>
    <row r="16" spans="1:40" x14ac:dyDescent="0.25">
      <c r="A16" s="101">
        <f>'Demand Worksheet'!A18</f>
        <v>0</v>
      </c>
      <c r="B16" s="101">
        <f>'Demand Worksheet'!B18</f>
        <v>0</v>
      </c>
      <c r="C16" s="135"/>
      <c r="D16" s="135"/>
      <c r="E16" s="82">
        <f>'Demand Worksheet'!K18</f>
        <v>0</v>
      </c>
      <c r="F16" s="118"/>
      <c r="G16" s="118"/>
      <c r="H16" s="82">
        <f>'Demand Worksheet'!K18</f>
        <v>0</v>
      </c>
      <c r="I16" s="82" t="str">
        <f t="shared" si="0"/>
        <v/>
      </c>
      <c r="J16" s="82">
        <f t="shared" si="1"/>
        <v>0</v>
      </c>
      <c r="K16" s="82" t="str">
        <f t="shared" si="2"/>
        <v/>
      </c>
      <c r="L16" s="118"/>
      <c r="M16" s="133"/>
      <c r="N16" s="104" t="str">
        <f t="shared" si="3"/>
        <v/>
      </c>
      <c r="O16" s="132"/>
      <c r="P16" s="39" t="str">
        <f t="shared" si="6"/>
        <v/>
      </c>
      <c r="Q16" s="39" t="str">
        <f t="shared" si="4"/>
        <v/>
      </c>
      <c r="R16" s="130"/>
      <c r="S16" s="131"/>
      <c r="T16" s="131"/>
      <c r="AA16" s="201" t="str">
        <f>P6</f>
        <v/>
      </c>
      <c r="AB16" s="201"/>
      <c r="AE16" s="78"/>
      <c r="AF16" s="78"/>
      <c r="AG16" s="78"/>
      <c r="AH16" s="78"/>
      <c r="AI16" s="78"/>
      <c r="AJ16" s="78"/>
      <c r="AK16" s="78"/>
      <c r="AL16" s="78"/>
      <c r="AM16" s="78"/>
      <c r="AN16" s="78"/>
    </row>
    <row r="17" spans="1:40" x14ac:dyDescent="0.25">
      <c r="A17" s="101">
        <f>'Demand Worksheet'!A19</f>
        <v>0</v>
      </c>
      <c r="B17" s="101">
        <f>'Demand Worksheet'!B19</f>
        <v>0</v>
      </c>
      <c r="C17" s="135"/>
      <c r="D17" s="135"/>
      <c r="E17" s="82">
        <f>'Demand Worksheet'!K19</f>
        <v>0</v>
      </c>
      <c r="F17" s="118"/>
      <c r="G17" s="118"/>
      <c r="H17" s="82">
        <f>'Demand Worksheet'!K19</f>
        <v>0</v>
      </c>
      <c r="I17" s="82" t="str">
        <f t="shared" si="0"/>
        <v/>
      </c>
      <c r="J17" s="82">
        <f t="shared" si="1"/>
        <v>0</v>
      </c>
      <c r="K17" s="82" t="str">
        <f t="shared" si="2"/>
        <v/>
      </c>
      <c r="L17" s="118"/>
      <c r="M17" s="133"/>
      <c r="N17" s="104" t="str">
        <f t="shared" si="3"/>
        <v/>
      </c>
      <c r="O17" s="132"/>
      <c r="P17" s="39" t="str">
        <f t="shared" si="6"/>
        <v/>
      </c>
      <c r="Q17" s="39" t="str">
        <f t="shared" si="4"/>
        <v/>
      </c>
      <c r="R17" s="130"/>
      <c r="S17" s="131"/>
      <c r="T17" s="131"/>
      <c r="AA17" s="201"/>
      <c r="AB17" s="201"/>
      <c r="AE17" s="78"/>
      <c r="AF17" s="78"/>
      <c r="AG17" s="78"/>
      <c r="AH17" s="78"/>
      <c r="AI17" s="78"/>
      <c r="AJ17" s="78"/>
      <c r="AK17" s="78"/>
      <c r="AL17" s="78"/>
      <c r="AM17" s="78"/>
      <c r="AN17" s="78"/>
    </row>
    <row r="18" spans="1:40" x14ac:dyDescent="0.25">
      <c r="A18" s="101">
        <f>'Demand Worksheet'!A20</f>
        <v>0</v>
      </c>
      <c r="B18" s="101">
        <f>'Demand Worksheet'!B20</f>
        <v>0</v>
      </c>
      <c r="C18" s="135"/>
      <c r="D18" s="135"/>
      <c r="E18" s="82">
        <f>'Demand Worksheet'!K20</f>
        <v>0</v>
      </c>
      <c r="F18" s="118"/>
      <c r="G18" s="118"/>
      <c r="H18" s="82">
        <f>'Demand Worksheet'!K20</f>
        <v>0</v>
      </c>
      <c r="I18" s="82" t="str">
        <f t="shared" si="0"/>
        <v/>
      </c>
      <c r="J18" s="82">
        <f t="shared" si="1"/>
        <v>0</v>
      </c>
      <c r="K18" s="82" t="str">
        <f t="shared" si="2"/>
        <v/>
      </c>
      <c r="L18" s="118"/>
      <c r="M18" s="133"/>
      <c r="N18" s="104" t="str">
        <f t="shared" si="3"/>
        <v/>
      </c>
      <c r="O18" s="132"/>
      <c r="P18" s="39" t="str">
        <f t="shared" si="6"/>
        <v/>
      </c>
      <c r="Q18" s="39" t="str">
        <f t="shared" si="4"/>
        <v/>
      </c>
      <c r="R18" s="130"/>
      <c r="S18" s="131"/>
      <c r="T18" s="131"/>
      <c r="AA18" s="201"/>
      <c r="AB18" s="201"/>
      <c r="AE18" s="78"/>
      <c r="AF18" s="78"/>
      <c r="AG18" s="78"/>
      <c r="AH18" s="78"/>
      <c r="AI18" s="78"/>
      <c r="AJ18" s="78"/>
      <c r="AK18" s="78"/>
      <c r="AL18" s="78"/>
      <c r="AM18" s="78"/>
      <c r="AN18" s="78"/>
    </row>
    <row r="19" spans="1:40" x14ac:dyDescent="0.25">
      <c r="A19" s="101">
        <f>'Demand Worksheet'!A21</f>
        <v>0</v>
      </c>
      <c r="B19" s="101">
        <f>'Demand Worksheet'!B21</f>
        <v>0</v>
      </c>
      <c r="C19" s="135"/>
      <c r="D19" s="135"/>
      <c r="E19" s="82">
        <f>'Demand Worksheet'!K21</f>
        <v>0</v>
      </c>
      <c r="F19" s="118"/>
      <c r="G19" s="118"/>
      <c r="H19" s="82">
        <f>'Demand Worksheet'!K21</f>
        <v>0</v>
      </c>
      <c r="I19" s="82" t="str">
        <f t="shared" si="0"/>
        <v/>
      </c>
      <c r="J19" s="82">
        <f t="shared" si="1"/>
        <v>0</v>
      </c>
      <c r="K19" s="82" t="str">
        <f t="shared" si="2"/>
        <v/>
      </c>
      <c r="L19" s="118"/>
      <c r="M19" s="133"/>
      <c r="N19" s="104" t="str">
        <f t="shared" si="3"/>
        <v/>
      </c>
      <c r="O19" s="132"/>
      <c r="P19" s="39" t="str">
        <f t="shared" si="6"/>
        <v/>
      </c>
      <c r="Q19" s="39" t="str">
        <f t="shared" si="4"/>
        <v/>
      </c>
      <c r="R19" s="130"/>
      <c r="S19" s="131"/>
      <c r="T19" s="131"/>
      <c r="AA19" s="201"/>
      <c r="AB19" s="201"/>
      <c r="AE19" s="78"/>
      <c r="AF19" s="78"/>
      <c r="AG19" s="78"/>
      <c r="AH19" s="78"/>
      <c r="AI19" s="78"/>
      <c r="AJ19" s="78"/>
      <c r="AK19" s="78"/>
      <c r="AL19" s="78"/>
      <c r="AM19" s="78"/>
      <c r="AN19" s="78"/>
    </row>
    <row r="20" spans="1:40" x14ac:dyDescent="0.25">
      <c r="A20" s="101">
        <f>'Demand Worksheet'!A22</f>
        <v>0</v>
      </c>
      <c r="B20" s="101">
        <f>'Demand Worksheet'!B22</f>
        <v>0</v>
      </c>
      <c r="C20" s="135"/>
      <c r="D20" s="135"/>
      <c r="E20" s="82">
        <f>'Demand Worksheet'!K22</f>
        <v>0</v>
      </c>
      <c r="F20" s="118"/>
      <c r="G20" s="118"/>
      <c r="H20" s="82">
        <f>'Demand Worksheet'!K22</f>
        <v>0</v>
      </c>
      <c r="I20" s="82" t="str">
        <f t="shared" si="0"/>
        <v/>
      </c>
      <c r="J20" s="82">
        <f t="shared" si="1"/>
        <v>0</v>
      </c>
      <c r="K20" s="82" t="str">
        <f t="shared" si="2"/>
        <v/>
      </c>
      <c r="L20" s="118"/>
      <c r="M20" s="133"/>
      <c r="N20" s="104" t="str">
        <f t="shared" si="3"/>
        <v/>
      </c>
      <c r="O20" s="132"/>
      <c r="P20" s="39" t="str">
        <f t="shared" si="6"/>
        <v/>
      </c>
      <c r="Q20" s="39" t="str">
        <f t="shared" si="4"/>
        <v/>
      </c>
      <c r="R20" s="130"/>
      <c r="S20" s="131"/>
      <c r="T20" s="131"/>
      <c r="AA20" s="6"/>
      <c r="AB20" s="6"/>
      <c r="AE20" s="78"/>
      <c r="AF20" s="78"/>
      <c r="AG20" s="78"/>
      <c r="AH20" s="78"/>
      <c r="AI20" s="78"/>
      <c r="AJ20" s="78"/>
      <c r="AK20" s="78"/>
      <c r="AL20" s="78"/>
      <c r="AM20" s="78"/>
      <c r="AN20" s="78"/>
    </row>
    <row r="21" spans="1:40" x14ac:dyDescent="0.25">
      <c r="A21" s="101">
        <f>'Demand Worksheet'!A23</f>
        <v>0</v>
      </c>
      <c r="B21" s="101">
        <f>'Demand Worksheet'!B23</f>
        <v>0</v>
      </c>
      <c r="C21" s="135"/>
      <c r="D21" s="135"/>
      <c r="E21" s="82">
        <f>'Demand Worksheet'!K23</f>
        <v>0</v>
      </c>
      <c r="F21" s="118"/>
      <c r="G21" s="118"/>
      <c r="H21" s="82">
        <f>'Demand Worksheet'!K23</f>
        <v>0</v>
      </c>
      <c r="I21" s="82" t="str">
        <f t="shared" si="0"/>
        <v/>
      </c>
      <c r="J21" s="82">
        <f t="shared" si="1"/>
        <v>0</v>
      </c>
      <c r="K21" s="82" t="str">
        <f t="shared" si="2"/>
        <v/>
      </c>
      <c r="L21" s="118"/>
      <c r="M21" s="133"/>
      <c r="N21" s="104" t="str">
        <f t="shared" si="3"/>
        <v/>
      </c>
      <c r="O21" s="132"/>
      <c r="P21" s="39" t="str">
        <f t="shared" si="6"/>
        <v/>
      </c>
      <c r="Q21" s="39" t="str">
        <f t="shared" si="4"/>
        <v/>
      </c>
      <c r="R21" s="130"/>
      <c r="S21" s="131"/>
      <c r="T21" s="131"/>
      <c r="AA21" s="201">
        <f>A6</f>
        <v>0</v>
      </c>
      <c r="AB21" s="201"/>
      <c r="AE21" s="78"/>
      <c r="AF21" s="78"/>
      <c r="AG21" s="78"/>
      <c r="AH21" s="78"/>
      <c r="AI21" s="78"/>
      <c r="AJ21" s="78"/>
      <c r="AK21" s="78"/>
      <c r="AL21" s="78"/>
      <c r="AM21" s="78"/>
      <c r="AN21" s="78"/>
    </row>
    <row r="22" spans="1:40" x14ac:dyDescent="0.25">
      <c r="A22" s="101">
        <f>'Demand Worksheet'!A24</f>
        <v>0</v>
      </c>
      <c r="B22" s="101">
        <f>'Demand Worksheet'!B24</f>
        <v>0</v>
      </c>
      <c r="C22" s="135"/>
      <c r="D22" s="135"/>
      <c r="E22" s="82">
        <f>'Demand Worksheet'!K24</f>
        <v>0</v>
      </c>
      <c r="F22" s="118"/>
      <c r="G22" s="118"/>
      <c r="H22" s="82">
        <f>'Demand Worksheet'!K24</f>
        <v>0</v>
      </c>
      <c r="I22" s="82" t="str">
        <f t="shared" si="0"/>
        <v/>
      </c>
      <c r="J22" s="82">
        <f t="shared" si="1"/>
        <v>0</v>
      </c>
      <c r="K22" s="82" t="str">
        <f t="shared" si="2"/>
        <v/>
      </c>
      <c r="L22" s="118"/>
      <c r="M22" s="133"/>
      <c r="N22" s="104" t="str">
        <f t="shared" si="3"/>
        <v/>
      </c>
      <c r="O22" s="132"/>
      <c r="P22" s="39" t="str">
        <f t="shared" si="6"/>
        <v/>
      </c>
      <c r="Q22" s="39" t="str">
        <f t="shared" si="4"/>
        <v/>
      </c>
      <c r="R22" s="130"/>
      <c r="S22" s="131"/>
      <c r="T22" s="131"/>
      <c r="AA22" s="201"/>
      <c r="AB22" s="201"/>
      <c r="AE22" s="78"/>
      <c r="AF22" s="78"/>
      <c r="AG22" s="107"/>
      <c r="AH22" s="192"/>
      <c r="AI22" s="192"/>
      <c r="AJ22" s="192"/>
      <c r="AK22" s="192"/>
      <c r="AL22" s="107"/>
      <c r="AM22" s="78"/>
      <c r="AN22" s="78"/>
    </row>
    <row r="23" spans="1:40" x14ac:dyDescent="0.25">
      <c r="A23" s="101">
        <f>'Demand Worksheet'!A25</f>
        <v>0</v>
      </c>
      <c r="B23" s="101">
        <f>'Demand Worksheet'!B25</f>
        <v>0</v>
      </c>
      <c r="C23" s="135"/>
      <c r="D23" s="135"/>
      <c r="E23" s="82">
        <f>'Demand Worksheet'!K25</f>
        <v>0</v>
      </c>
      <c r="F23" s="118"/>
      <c r="G23" s="118"/>
      <c r="H23" s="82">
        <f>'Demand Worksheet'!K25</f>
        <v>0</v>
      </c>
      <c r="I23" s="82" t="str">
        <f t="shared" si="0"/>
        <v/>
      </c>
      <c r="J23" s="82">
        <f t="shared" si="1"/>
        <v>0</v>
      </c>
      <c r="K23" s="82" t="str">
        <f t="shared" si="2"/>
        <v/>
      </c>
      <c r="L23" s="118"/>
      <c r="M23" s="133"/>
      <c r="N23" s="104" t="str">
        <f t="shared" si="3"/>
        <v/>
      </c>
      <c r="O23" s="132"/>
      <c r="P23" s="39" t="str">
        <f t="shared" si="6"/>
        <v/>
      </c>
      <c r="Q23" s="39" t="str">
        <f t="shared" si="4"/>
        <v/>
      </c>
      <c r="R23" s="130"/>
      <c r="S23" s="131"/>
      <c r="T23" s="131"/>
      <c r="AA23" s="201">
        <f>M6</f>
        <v>0</v>
      </c>
      <c r="AB23" s="201"/>
      <c r="AE23" s="78"/>
      <c r="AF23" s="78"/>
      <c r="AG23" s="78"/>
      <c r="AH23" s="78"/>
      <c r="AI23" s="78"/>
      <c r="AJ23" s="78"/>
      <c r="AK23" s="78"/>
      <c r="AL23" s="78"/>
      <c r="AM23" s="78"/>
      <c r="AN23" s="78"/>
    </row>
    <row r="24" spans="1:40" x14ac:dyDescent="0.25">
      <c r="A24" s="101">
        <f>'Demand Worksheet'!A26</f>
        <v>0</v>
      </c>
      <c r="B24" s="101">
        <f>'Demand Worksheet'!B26</f>
        <v>0</v>
      </c>
      <c r="C24" s="135"/>
      <c r="D24" s="135"/>
      <c r="E24" s="82">
        <f>'Demand Worksheet'!K26</f>
        <v>0</v>
      </c>
      <c r="F24" s="118"/>
      <c r="G24" s="118"/>
      <c r="H24" s="82">
        <f>'Demand Worksheet'!K26</f>
        <v>0</v>
      </c>
      <c r="I24" s="82" t="str">
        <f t="shared" si="0"/>
        <v/>
      </c>
      <c r="J24" s="82">
        <f t="shared" si="1"/>
        <v>0</v>
      </c>
      <c r="K24" s="82" t="str">
        <f t="shared" si="2"/>
        <v/>
      </c>
      <c r="L24" s="118"/>
      <c r="M24" s="133"/>
      <c r="N24" s="104" t="str">
        <f t="shared" si="3"/>
        <v/>
      </c>
      <c r="O24" s="132"/>
      <c r="P24" s="39" t="str">
        <f t="shared" si="6"/>
        <v/>
      </c>
      <c r="Q24" s="39" t="str">
        <f t="shared" si="4"/>
        <v/>
      </c>
      <c r="R24" s="130"/>
      <c r="S24" s="131"/>
      <c r="T24" s="131"/>
      <c r="AA24" s="201"/>
      <c r="AB24" s="201"/>
      <c r="AE24" s="78"/>
      <c r="AF24" s="78"/>
      <c r="AG24" s="78"/>
      <c r="AH24" s="78"/>
      <c r="AI24" s="78"/>
      <c r="AJ24" s="78"/>
      <c r="AK24" s="78"/>
      <c r="AL24" s="78"/>
      <c r="AM24" s="78"/>
      <c r="AN24" s="78"/>
    </row>
    <row r="25" spans="1:40" x14ac:dyDescent="0.25">
      <c r="A25" s="101">
        <f>'Demand Worksheet'!A27</f>
        <v>0</v>
      </c>
      <c r="B25" s="101">
        <f>'Demand Worksheet'!B27</f>
        <v>0</v>
      </c>
      <c r="C25" s="135"/>
      <c r="D25" s="135"/>
      <c r="E25" s="82">
        <f>'Demand Worksheet'!K27</f>
        <v>0</v>
      </c>
      <c r="F25" s="118"/>
      <c r="G25" s="118"/>
      <c r="H25" s="82">
        <f>'Demand Worksheet'!K27</f>
        <v>0</v>
      </c>
      <c r="I25" s="82" t="str">
        <f t="shared" si="0"/>
        <v/>
      </c>
      <c r="J25" s="82">
        <f t="shared" si="1"/>
        <v>0</v>
      </c>
      <c r="K25" s="82" t="str">
        <f t="shared" si="2"/>
        <v/>
      </c>
      <c r="L25" s="118"/>
      <c r="M25" s="133"/>
      <c r="N25" s="104" t="str">
        <f t="shared" si="3"/>
        <v/>
      </c>
      <c r="O25" s="132"/>
      <c r="P25" s="39" t="str">
        <f t="shared" si="6"/>
        <v/>
      </c>
      <c r="Q25" s="39" t="str">
        <f t="shared" si="4"/>
        <v/>
      </c>
      <c r="R25" s="130"/>
      <c r="S25" s="131"/>
      <c r="T25" s="131"/>
      <c r="AA25" s="6"/>
      <c r="AB25" s="6"/>
      <c r="AE25" s="78"/>
      <c r="AF25" s="78"/>
      <c r="AG25" s="78"/>
      <c r="AH25" s="78"/>
      <c r="AI25" s="78"/>
      <c r="AJ25" s="78"/>
      <c r="AK25" s="78"/>
      <c r="AL25" s="78"/>
      <c r="AM25" s="78"/>
      <c r="AN25" s="78"/>
    </row>
    <row r="26" spans="1:40" x14ac:dyDescent="0.25">
      <c r="A26" s="101">
        <f>'Demand Worksheet'!A28</f>
        <v>0</v>
      </c>
      <c r="B26" s="101">
        <f>'Demand Worksheet'!B28</f>
        <v>0</v>
      </c>
      <c r="C26" s="135"/>
      <c r="D26" s="135"/>
      <c r="E26" s="82">
        <f>'Demand Worksheet'!K28</f>
        <v>0</v>
      </c>
      <c r="F26" s="118"/>
      <c r="G26" s="118"/>
      <c r="H26" s="82">
        <f>'Demand Worksheet'!K28</f>
        <v>0</v>
      </c>
      <c r="I26" s="82" t="str">
        <f t="shared" si="0"/>
        <v/>
      </c>
      <c r="J26" s="82">
        <f t="shared" si="1"/>
        <v>0</v>
      </c>
      <c r="K26" s="82" t="str">
        <f t="shared" si="2"/>
        <v/>
      </c>
      <c r="L26" s="118"/>
      <c r="M26" s="133"/>
      <c r="N26" s="104" t="str">
        <f t="shared" si="3"/>
        <v/>
      </c>
      <c r="O26" s="132"/>
      <c r="P26" s="39" t="str">
        <f t="shared" si="6"/>
        <v/>
      </c>
      <c r="Q26" s="39" t="str">
        <f t="shared" si="4"/>
        <v/>
      </c>
      <c r="R26" s="130"/>
      <c r="S26" s="131"/>
      <c r="T26" s="131"/>
      <c r="AE26" s="78"/>
      <c r="AF26" s="78"/>
      <c r="AG26" s="78"/>
      <c r="AH26" s="78"/>
      <c r="AI26" s="78"/>
      <c r="AJ26" s="78"/>
      <c r="AK26" s="78"/>
      <c r="AL26" s="78"/>
      <c r="AM26" s="78"/>
      <c r="AN26" s="78"/>
    </row>
    <row r="27" spans="1:40" x14ac:dyDescent="0.25">
      <c r="A27" s="101">
        <f>'Demand Worksheet'!A29</f>
        <v>0</v>
      </c>
      <c r="B27" s="101">
        <f>'Demand Worksheet'!B29</f>
        <v>0</v>
      </c>
      <c r="C27" s="135"/>
      <c r="D27" s="135"/>
      <c r="E27" s="82">
        <f>'Demand Worksheet'!K29</f>
        <v>0</v>
      </c>
      <c r="F27" s="118"/>
      <c r="G27" s="118"/>
      <c r="H27" s="82">
        <f>'Demand Worksheet'!K29</f>
        <v>0</v>
      </c>
      <c r="I27" s="82" t="str">
        <f t="shared" si="0"/>
        <v/>
      </c>
      <c r="J27" s="82">
        <f t="shared" si="1"/>
        <v>0</v>
      </c>
      <c r="K27" s="82" t="str">
        <f t="shared" si="2"/>
        <v/>
      </c>
      <c r="L27" s="118"/>
      <c r="M27" s="133"/>
      <c r="N27" s="104" t="str">
        <f t="shared" si="3"/>
        <v/>
      </c>
      <c r="O27" s="132"/>
      <c r="P27" s="39" t="str">
        <f t="shared" si="6"/>
        <v/>
      </c>
      <c r="Q27" s="39" t="str">
        <f t="shared" si="4"/>
        <v/>
      </c>
      <c r="R27" s="130"/>
      <c r="S27" s="131"/>
      <c r="T27" s="131"/>
      <c r="AE27" s="78"/>
      <c r="AF27" s="78"/>
      <c r="AG27" s="78"/>
      <c r="AH27" s="87"/>
      <c r="AI27" s="78"/>
      <c r="AJ27" s="78"/>
      <c r="AK27" s="78"/>
      <c r="AL27" s="78"/>
      <c r="AM27" s="78"/>
      <c r="AN27" s="78"/>
    </row>
    <row r="28" spans="1:40" x14ac:dyDescent="0.25">
      <c r="A28" s="101">
        <f>'Demand Worksheet'!A30</f>
        <v>0</v>
      </c>
      <c r="B28" s="101">
        <f>'Demand Worksheet'!B30</f>
        <v>0</v>
      </c>
      <c r="C28" s="135"/>
      <c r="D28" s="135"/>
      <c r="E28" s="82">
        <f>'Demand Worksheet'!K30</f>
        <v>0</v>
      </c>
      <c r="F28" s="118"/>
      <c r="G28" s="118"/>
      <c r="H28" s="82">
        <f>'Demand Worksheet'!K30</f>
        <v>0</v>
      </c>
      <c r="I28" s="82" t="str">
        <f t="shared" si="0"/>
        <v/>
      </c>
      <c r="J28" s="82">
        <f t="shared" si="1"/>
        <v>0</v>
      </c>
      <c r="K28" s="82" t="str">
        <f t="shared" si="2"/>
        <v/>
      </c>
      <c r="L28" s="118"/>
      <c r="M28" s="133"/>
      <c r="N28" s="104" t="str">
        <f t="shared" si="3"/>
        <v/>
      </c>
      <c r="O28" s="132"/>
      <c r="P28" s="39" t="str">
        <f t="shared" si="6"/>
        <v/>
      </c>
      <c r="Q28" s="39" t="str">
        <f t="shared" si="4"/>
        <v/>
      </c>
      <c r="R28" s="130"/>
      <c r="S28" s="131"/>
      <c r="T28" s="131"/>
      <c r="AE28" s="78"/>
      <c r="AF28" s="78"/>
      <c r="AG28" s="78"/>
      <c r="AH28" s="78"/>
      <c r="AI28" s="78"/>
      <c r="AJ28" s="78"/>
      <c r="AK28" s="78"/>
      <c r="AL28" s="78"/>
      <c r="AM28" s="78"/>
      <c r="AN28" s="78"/>
    </row>
    <row r="29" spans="1:40" x14ac:dyDescent="0.25">
      <c r="A29" s="101">
        <f>'Demand Worksheet'!A31</f>
        <v>0</v>
      </c>
      <c r="B29" s="101">
        <f>'Demand Worksheet'!B31</f>
        <v>0</v>
      </c>
      <c r="C29" s="135"/>
      <c r="D29" s="135"/>
      <c r="E29" s="82">
        <f>'Demand Worksheet'!K31</f>
        <v>0</v>
      </c>
      <c r="F29" s="118"/>
      <c r="G29" s="118"/>
      <c r="H29" s="82">
        <f>'Demand Worksheet'!K31</f>
        <v>0</v>
      </c>
      <c r="I29" s="82" t="str">
        <f t="shared" si="0"/>
        <v/>
      </c>
      <c r="J29" s="82">
        <f t="shared" si="1"/>
        <v>0</v>
      </c>
      <c r="K29" s="82" t="str">
        <f t="shared" si="2"/>
        <v/>
      </c>
      <c r="L29" s="118"/>
      <c r="M29" s="133"/>
      <c r="N29" s="104" t="str">
        <f t="shared" si="3"/>
        <v/>
      </c>
      <c r="O29" s="132"/>
      <c r="P29" s="39" t="str">
        <f t="shared" si="6"/>
        <v/>
      </c>
      <c r="Q29" s="39" t="str">
        <f t="shared" si="4"/>
        <v/>
      </c>
      <c r="R29" s="130"/>
      <c r="S29" s="131"/>
      <c r="T29" s="131"/>
      <c r="AE29" s="78"/>
      <c r="AF29" s="78"/>
      <c r="AG29" s="78"/>
      <c r="AH29" s="87"/>
      <c r="AI29" s="78"/>
      <c r="AJ29" s="108"/>
      <c r="AK29" s="78"/>
      <c r="AL29" s="78"/>
      <c r="AM29" s="78"/>
      <c r="AN29" s="78"/>
    </row>
    <row r="30" spans="1:40" x14ac:dyDescent="0.25">
      <c r="A30" s="101">
        <f>'Demand Worksheet'!A32</f>
        <v>0</v>
      </c>
      <c r="B30" s="101">
        <f>'Demand Worksheet'!B32</f>
        <v>0</v>
      </c>
      <c r="C30" s="135"/>
      <c r="D30" s="135"/>
      <c r="E30" s="82">
        <f>'Demand Worksheet'!K32</f>
        <v>0</v>
      </c>
      <c r="F30" s="118"/>
      <c r="G30" s="118"/>
      <c r="H30" s="82">
        <f>'Demand Worksheet'!K32</f>
        <v>0</v>
      </c>
      <c r="I30" s="82" t="str">
        <f t="shared" si="0"/>
        <v/>
      </c>
      <c r="J30" s="82">
        <f t="shared" si="1"/>
        <v>0</v>
      </c>
      <c r="K30" s="82" t="str">
        <f t="shared" si="2"/>
        <v/>
      </c>
      <c r="L30" s="118"/>
      <c r="M30" s="133"/>
      <c r="N30" s="104" t="str">
        <f t="shared" si="3"/>
        <v/>
      </c>
      <c r="O30" s="132"/>
      <c r="P30" s="39" t="str">
        <f t="shared" si="6"/>
        <v/>
      </c>
      <c r="Q30" s="39" t="str">
        <f t="shared" si="4"/>
        <v/>
      </c>
      <c r="R30" s="130"/>
      <c r="S30" s="131"/>
      <c r="T30" s="131"/>
      <c r="AE30" s="78"/>
      <c r="AF30" s="78"/>
      <c r="AG30" s="78"/>
      <c r="AH30" s="87"/>
      <c r="AI30" s="78"/>
      <c r="AJ30" s="78"/>
      <c r="AK30" s="78"/>
      <c r="AL30" s="78"/>
      <c r="AM30" s="78"/>
      <c r="AN30" s="78"/>
    </row>
    <row r="31" spans="1:40" x14ac:dyDescent="0.25">
      <c r="A31" s="101">
        <f>'Demand Worksheet'!A33</f>
        <v>0</v>
      </c>
      <c r="B31" s="101">
        <f>'Demand Worksheet'!B33</f>
        <v>0</v>
      </c>
      <c r="C31" s="135"/>
      <c r="D31" s="135"/>
      <c r="E31" s="82">
        <f>'Demand Worksheet'!K33</f>
        <v>0</v>
      </c>
      <c r="F31" s="118"/>
      <c r="G31" s="118"/>
      <c r="H31" s="82">
        <f>'Demand Worksheet'!K33</f>
        <v>0</v>
      </c>
      <c r="I31" s="82" t="str">
        <f t="shared" si="0"/>
        <v/>
      </c>
      <c r="J31" s="82">
        <f t="shared" si="1"/>
        <v>0</v>
      </c>
      <c r="K31" s="82" t="str">
        <f t="shared" si="2"/>
        <v/>
      </c>
      <c r="L31" s="118"/>
      <c r="M31" s="133"/>
      <c r="N31" s="104" t="str">
        <f t="shared" si="3"/>
        <v/>
      </c>
      <c r="O31" s="132"/>
      <c r="P31" s="39" t="str">
        <f t="shared" si="6"/>
        <v/>
      </c>
      <c r="Q31" s="39" t="str">
        <f t="shared" si="4"/>
        <v/>
      </c>
      <c r="R31" s="130"/>
      <c r="S31" s="131"/>
      <c r="T31" s="131"/>
      <c r="AE31" s="78"/>
      <c r="AF31" s="78"/>
      <c r="AG31" s="78"/>
      <c r="AH31" s="87"/>
      <c r="AI31" s="78"/>
      <c r="AJ31" s="78"/>
      <c r="AK31" s="78"/>
      <c r="AL31" s="78"/>
      <c r="AM31" s="78"/>
      <c r="AN31" s="78"/>
    </row>
    <row r="32" spans="1:40" x14ac:dyDescent="0.25">
      <c r="A32" s="101">
        <f>'Demand Worksheet'!A34</f>
        <v>0</v>
      </c>
      <c r="B32" s="101">
        <f>'Demand Worksheet'!B34</f>
        <v>0</v>
      </c>
      <c r="C32" s="135"/>
      <c r="D32" s="135"/>
      <c r="E32" s="82">
        <f>'Demand Worksheet'!K34</f>
        <v>0</v>
      </c>
      <c r="F32" s="118"/>
      <c r="G32" s="118"/>
      <c r="H32" s="82">
        <f>'Demand Worksheet'!K34</f>
        <v>0</v>
      </c>
      <c r="I32" s="82" t="str">
        <f t="shared" si="0"/>
        <v/>
      </c>
      <c r="J32" s="82">
        <f t="shared" si="1"/>
        <v>0</v>
      </c>
      <c r="K32" s="82" t="str">
        <f t="shared" si="2"/>
        <v/>
      </c>
      <c r="L32" s="118"/>
      <c r="M32" s="133"/>
      <c r="N32" s="104" t="str">
        <f t="shared" si="3"/>
        <v/>
      </c>
      <c r="O32" s="132"/>
      <c r="P32" s="39" t="str">
        <f t="shared" si="6"/>
        <v/>
      </c>
      <c r="Q32" s="39" t="str">
        <f t="shared" si="4"/>
        <v/>
      </c>
      <c r="R32" s="130"/>
      <c r="S32" s="131"/>
      <c r="T32" s="131"/>
      <c r="AE32" s="78"/>
      <c r="AF32" s="78"/>
      <c r="AG32" s="78"/>
      <c r="AH32" s="78"/>
      <c r="AI32" s="78"/>
      <c r="AJ32" s="78"/>
      <c r="AK32" s="108"/>
      <c r="AL32" s="78"/>
      <c r="AM32" s="78"/>
      <c r="AN32" s="78"/>
    </row>
    <row r="33" spans="1:40" x14ac:dyDescent="0.25">
      <c r="A33" s="101">
        <f>'Demand Worksheet'!A35</f>
        <v>0</v>
      </c>
      <c r="B33" s="101">
        <f>'Demand Worksheet'!B35</f>
        <v>0</v>
      </c>
      <c r="C33" s="135"/>
      <c r="D33" s="135"/>
      <c r="E33" s="82">
        <f>'Demand Worksheet'!K35</f>
        <v>0</v>
      </c>
      <c r="F33" s="118"/>
      <c r="G33" s="118"/>
      <c r="H33" s="82">
        <f>'Demand Worksheet'!K35</f>
        <v>0</v>
      </c>
      <c r="I33" s="82" t="str">
        <f t="shared" si="0"/>
        <v/>
      </c>
      <c r="J33" s="82">
        <f t="shared" si="1"/>
        <v>0</v>
      </c>
      <c r="K33" s="82" t="str">
        <f t="shared" si="2"/>
        <v/>
      </c>
      <c r="L33" s="118"/>
      <c r="M33" s="133"/>
      <c r="N33" s="104" t="str">
        <f t="shared" si="3"/>
        <v/>
      </c>
      <c r="O33" s="132"/>
      <c r="P33" s="39" t="str">
        <f t="shared" si="6"/>
        <v/>
      </c>
      <c r="Q33" s="39" t="str">
        <f t="shared" si="4"/>
        <v/>
      </c>
      <c r="R33" s="130"/>
      <c r="S33" s="131"/>
      <c r="T33" s="131"/>
      <c r="AE33" s="78"/>
      <c r="AF33" s="78"/>
      <c r="AG33" s="78"/>
      <c r="AH33" s="78"/>
      <c r="AI33" s="78"/>
      <c r="AJ33" s="78"/>
      <c r="AK33" s="78"/>
      <c r="AL33" s="78"/>
      <c r="AM33" s="78"/>
      <c r="AN33" s="78"/>
    </row>
    <row r="34" spans="1:40" x14ac:dyDescent="0.25">
      <c r="A34" s="101">
        <f>'Demand Worksheet'!A36</f>
        <v>0</v>
      </c>
      <c r="B34" s="101">
        <f>'Demand Worksheet'!B36</f>
        <v>0</v>
      </c>
      <c r="C34" s="135"/>
      <c r="D34" s="135"/>
      <c r="E34" s="82">
        <f>'Demand Worksheet'!K36</f>
        <v>0</v>
      </c>
      <c r="F34" s="118"/>
      <c r="G34" s="118"/>
      <c r="H34" s="82">
        <f>'Demand Worksheet'!K36</f>
        <v>0</v>
      </c>
      <c r="I34" s="82" t="str">
        <f t="shared" si="0"/>
        <v/>
      </c>
      <c r="J34" s="82">
        <f t="shared" si="1"/>
        <v>0</v>
      </c>
      <c r="K34" s="82" t="str">
        <f t="shared" si="2"/>
        <v/>
      </c>
      <c r="L34" s="118"/>
      <c r="M34" s="133"/>
      <c r="N34" s="104" t="str">
        <f t="shared" si="3"/>
        <v/>
      </c>
      <c r="O34" s="132"/>
      <c r="P34" s="39" t="str">
        <f t="shared" si="6"/>
        <v/>
      </c>
      <c r="Q34" s="39" t="str">
        <f t="shared" si="4"/>
        <v/>
      </c>
      <c r="R34" s="130"/>
      <c r="S34" s="131"/>
      <c r="T34" s="131"/>
      <c r="AE34" s="78"/>
      <c r="AF34" s="78"/>
      <c r="AG34" s="78"/>
      <c r="AH34" s="78"/>
      <c r="AI34" s="78"/>
      <c r="AJ34" s="78"/>
      <c r="AK34" s="78"/>
      <c r="AL34" s="78"/>
      <c r="AM34" s="78"/>
      <c r="AN34" s="78"/>
    </row>
    <row r="35" spans="1:40" x14ac:dyDescent="0.25">
      <c r="A35" s="101">
        <f>'Demand Worksheet'!A37</f>
        <v>0</v>
      </c>
      <c r="B35" s="101">
        <f>'Demand Worksheet'!B37</f>
        <v>0</v>
      </c>
      <c r="C35" s="135"/>
      <c r="D35" s="135"/>
      <c r="E35" s="82">
        <f>'Demand Worksheet'!K37</f>
        <v>0</v>
      </c>
      <c r="F35" s="118"/>
      <c r="G35" s="118"/>
      <c r="H35" s="82">
        <f>'Demand Worksheet'!K37</f>
        <v>0</v>
      </c>
      <c r="I35" s="82" t="str">
        <f t="shared" si="0"/>
        <v/>
      </c>
      <c r="J35" s="82">
        <f t="shared" si="1"/>
        <v>0</v>
      </c>
      <c r="K35" s="82" t="str">
        <f t="shared" si="2"/>
        <v/>
      </c>
      <c r="L35" s="118"/>
      <c r="M35" s="133"/>
      <c r="N35" s="104" t="str">
        <f t="shared" si="3"/>
        <v/>
      </c>
      <c r="O35" s="132"/>
      <c r="P35" s="39" t="str">
        <f t="shared" si="6"/>
        <v/>
      </c>
      <c r="Q35" s="39" t="str">
        <f t="shared" si="4"/>
        <v/>
      </c>
      <c r="R35" s="130"/>
      <c r="S35" s="131"/>
      <c r="T35" s="131"/>
      <c r="AE35" s="78"/>
      <c r="AF35" s="78"/>
      <c r="AG35" s="78"/>
      <c r="AH35" s="78"/>
      <c r="AI35" s="78"/>
      <c r="AJ35" s="78"/>
      <c r="AK35" s="78"/>
      <c r="AL35" s="78"/>
      <c r="AM35" s="78"/>
      <c r="AN35" s="78"/>
    </row>
    <row r="36" spans="1:40" x14ac:dyDescent="0.25">
      <c r="A36" s="101">
        <f>'Demand Worksheet'!A38</f>
        <v>0</v>
      </c>
      <c r="B36" s="101">
        <f>'Demand Worksheet'!B38</f>
        <v>0</v>
      </c>
      <c r="C36" s="135"/>
      <c r="D36" s="135"/>
      <c r="E36" s="82">
        <f>'Demand Worksheet'!K38</f>
        <v>0</v>
      </c>
      <c r="F36" s="118"/>
      <c r="G36" s="118"/>
      <c r="H36" s="82">
        <f>'Demand Worksheet'!K38</f>
        <v>0</v>
      </c>
      <c r="I36" s="82" t="str">
        <f t="shared" si="0"/>
        <v/>
      </c>
      <c r="J36" s="82">
        <f t="shared" si="1"/>
        <v>0</v>
      </c>
      <c r="K36" s="82" t="str">
        <f t="shared" si="2"/>
        <v/>
      </c>
      <c r="L36" s="118"/>
      <c r="M36" s="133"/>
      <c r="N36" s="104" t="str">
        <f t="shared" si="3"/>
        <v/>
      </c>
      <c r="O36" s="132"/>
      <c r="P36" s="39" t="str">
        <f t="shared" si="6"/>
        <v/>
      </c>
      <c r="Q36" s="39" t="str">
        <f t="shared" si="4"/>
        <v/>
      </c>
      <c r="R36" s="130"/>
      <c r="S36" s="131"/>
      <c r="T36" s="131"/>
      <c r="Y36" s="196">
        <f>T6</f>
        <v>0</v>
      </c>
      <c r="Z36" s="196"/>
      <c r="AE36" s="78"/>
      <c r="AF36" s="78"/>
      <c r="AG36" s="78"/>
      <c r="AH36" s="78"/>
      <c r="AI36" s="78"/>
      <c r="AJ36" s="78"/>
      <c r="AK36" s="78"/>
      <c r="AL36" s="78"/>
      <c r="AM36" s="78"/>
      <c r="AN36" s="78"/>
    </row>
    <row r="37" spans="1:40" x14ac:dyDescent="0.25">
      <c r="A37" s="101">
        <f>'Demand Worksheet'!A39</f>
        <v>0</v>
      </c>
      <c r="B37" s="101">
        <f>'Demand Worksheet'!B39</f>
        <v>0</v>
      </c>
      <c r="C37" s="135"/>
      <c r="D37" s="135"/>
      <c r="E37" s="82">
        <f>'Demand Worksheet'!K39</f>
        <v>0</v>
      </c>
      <c r="F37" s="118"/>
      <c r="G37" s="118"/>
      <c r="H37" s="82">
        <f>'Demand Worksheet'!K39</f>
        <v>0</v>
      </c>
      <c r="I37" s="82" t="str">
        <f t="shared" si="0"/>
        <v/>
      </c>
      <c r="J37" s="82">
        <f t="shared" si="1"/>
        <v>0</v>
      </c>
      <c r="K37" s="82" t="str">
        <f t="shared" si="2"/>
        <v/>
      </c>
      <c r="L37" s="118"/>
      <c r="M37" s="133"/>
      <c r="N37" s="104" t="str">
        <f t="shared" si="3"/>
        <v/>
      </c>
      <c r="O37" s="132"/>
      <c r="P37" s="39" t="str">
        <f t="shared" si="6"/>
        <v/>
      </c>
      <c r="Q37" s="39" t="str">
        <f t="shared" si="4"/>
        <v/>
      </c>
      <c r="R37" s="130"/>
      <c r="S37" s="131"/>
      <c r="T37" s="131"/>
      <c r="AE37" s="78"/>
      <c r="AF37" s="78"/>
      <c r="AG37" s="78"/>
      <c r="AH37" s="78"/>
      <c r="AI37" s="78"/>
      <c r="AJ37" s="78"/>
      <c r="AK37" s="78"/>
      <c r="AL37" s="78"/>
      <c r="AM37" s="78"/>
      <c r="AN37" s="78"/>
    </row>
    <row r="38" spans="1:40" x14ac:dyDescent="0.25">
      <c r="A38" s="101">
        <f>'Demand Worksheet'!A40</f>
        <v>0</v>
      </c>
      <c r="B38" s="101">
        <f>'Demand Worksheet'!B40</f>
        <v>0</v>
      </c>
      <c r="C38" s="135"/>
      <c r="D38" s="135"/>
      <c r="E38" s="82">
        <f>'Demand Worksheet'!K40</f>
        <v>0</v>
      </c>
      <c r="F38" s="118"/>
      <c r="G38" s="118"/>
      <c r="H38" s="82">
        <f>'Demand Worksheet'!K40</f>
        <v>0</v>
      </c>
      <c r="I38" s="82" t="str">
        <f t="shared" si="0"/>
        <v/>
      </c>
      <c r="J38" s="82">
        <f t="shared" si="1"/>
        <v>0</v>
      </c>
      <c r="K38" s="82" t="str">
        <f t="shared" si="2"/>
        <v/>
      </c>
      <c r="L38" s="118"/>
      <c r="M38" s="133"/>
      <c r="N38" s="104" t="str">
        <f t="shared" si="3"/>
        <v/>
      </c>
      <c r="O38" s="132"/>
      <c r="P38" s="39" t="str">
        <f t="shared" si="6"/>
        <v/>
      </c>
      <c r="Q38" s="39" t="str">
        <f t="shared" si="4"/>
        <v/>
      </c>
      <c r="R38" s="130"/>
      <c r="S38" s="131"/>
      <c r="T38" s="131"/>
      <c r="AE38" s="78"/>
      <c r="AF38" s="78"/>
      <c r="AG38" s="78"/>
      <c r="AH38" s="78"/>
      <c r="AI38" s="78"/>
      <c r="AJ38" s="78"/>
      <c r="AK38" s="78"/>
      <c r="AL38" s="78"/>
      <c r="AM38" s="78"/>
      <c r="AN38" s="78"/>
    </row>
    <row r="39" spans="1:40" x14ac:dyDescent="0.25">
      <c r="A39" s="101">
        <f>'Demand Worksheet'!A41</f>
        <v>0</v>
      </c>
      <c r="B39" s="101">
        <f>'Demand Worksheet'!B41</f>
        <v>0</v>
      </c>
      <c r="C39" s="135"/>
      <c r="D39" s="135"/>
      <c r="E39" s="82">
        <f>'Demand Worksheet'!K41</f>
        <v>0</v>
      </c>
      <c r="F39" s="118"/>
      <c r="G39" s="118"/>
      <c r="H39" s="82">
        <f>'Demand Worksheet'!K41</f>
        <v>0</v>
      </c>
      <c r="I39" s="82" t="str">
        <f t="shared" si="0"/>
        <v/>
      </c>
      <c r="J39" s="82">
        <f t="shared" si="1"/>
        <v>0</v>
      </c>
      <c r="K39" s="82" t="str">
        <f t="shared" si="2"/>
        <v/>
      </c>
      <c r="L39" s="118"/>
      <c r="M39" s="133"/>
      <c r="N39" s="104" t="str">
        <f t="shared" si="3"/>
        <v/>
      </c>
      <c r="O39" s="132"/>
      <c r="P39" s="39" t="str">
        <f t="shared" si="6"/>
        <v/>
      </c>
      <c r="Q39" s="39" t="str">
        <f t="shared" si="4"/>
        <v/>
      </c>
      <c r="R39" s="130"/>
      <c r="S39" s="131"/>
      <c r="T39" s="131"/>
      <c r="AE39" s="78"/>
      <c r="AF39" s="78"/>
      <c r="AG39" s="78"/>
      <c r="AH39" s="78"/>
      <c r="AI39" s="78"/>
      <c r="AJ39" s="78"/>
      <c r="AK39" s="78"/>
      <c r="AL39" s="78"/>
      <c r="AM39" s="78"/>
      <c r="AN39" s="78"/>
    </row>
    <row r="40" spans="1:40" x14ac:dyDescent="0.25">
      <c r="A40" s="101">
        <f>'Demand Worksheet'!A42</f>
        <v>0</v>
      </c>
      <c r="B40" s="101">
        <f>'Demand Worksheet'!B42</f>
        <v>0</v>
      </c>
      <c r="C40" s="135"/>
      <c r="D40" s="135"/>
      <c r="E40" s="82">
        <f>'Demand Worksheet'!K42</f>
        <v>0</v>
      </c>
      <c r="F40" s="118"/>
      <c r="G40" s="118"/>
      <c r="H40" s="82">
        <f>'Demand Worksheet'!K42</f>
        <v>0</v>
      </c>
      <c r="I40" s="82" t="str">
        <f t="shared" si="0"/>
        <v/>
      </c>
      <c r="J40" s="82">
        <f t="shared" si="1"/>
        <v>0</v>
      </c>
      <c r="K40" s="82" t="str">
        <f t="shared" si="2"/>
        <v/>
      </c>
      <c r="L40" s="118"/>
      <c r="M40" s="133"/>
      <c r="N40" s="104" t="str">
        <f t="shared" si="3"/>
        <v/>
      </c>
      <c r="O40" s="132"/>
      <c r="P40" s="39" t="str">
        <f t="shared" si="6"/>
        <v/>
      </c>
      <c r="Q40" s="39" t="str">
        <f t="shared" si="4"/>
        <v/>
      </c>
      <c r="R40" s="130"/>
      <c r="S40" s="131"/>
      <c r="T40" s="131"/>
      <c r="AE40" s="78"/>
      <c r="AF40" s="78"/>
      <c r="AG40" s="78"/>
      <c r="AH40" s="78"/>
      <c r="AI40" s="78"/>
      <c r="AJ40" s="78"/>
      <c r="AK40" s="78"/>
      <c r="AL40" s="78"/>
      <c r="AM40" s="78"/>
      <c r="AN40" s="78"/>
    </row>
    <row r="41" spans="1:40" x14ac:dyDescent="0.25">
      <c r="A41" s="101">
        <f>'Demand Worksheet'!A43</f>
        <v>0</v>
      </c>
      <c r="B41" s="101">
        <f>'Demand Worksheet'!B43</f>
        <v>0</v>
      </c>
      <c r="C41" s="135"/>
      <c r="D41" s="135"/>
      <c r="E41" s="82">
        <f>'Demand Worksheet'!K43</f>
        <v>0</v>
      </c>
      <c r="F41" s="118"/>
      <c r="G41" s="118"/>
      <c r="H41" s="82">
        <f>'Demand Worksheet'!K43</f>
        <v>0</v>
      </c>
      <c r="I41" s="82" t="str">
        <f t="shared" si="0"/>
        <v/>
      </c>
      <c r="J41" s="82">
        <f t="shared" si="1"/>
        <v>0</v>
      </c>
      <c r="K41" s="82" t="str">
        <f t="shared" si="2"/>
        <v/>
      </c>
      <c r="L41" s="118"/>
      <c r="M41" s="133"/>
      <c r="N41" s="104" t="str">
        <f t="shared" si="3"/>
        <v/>
      </c>
      <c r="O41" s="132"/>
      <c r="P41" s="39" t="str">
        <f t="shared" si="6"/>
        <v/>
      </c>
      <c r="Q41" s="39" t="str">
        <f t="shared" si="4"/>
        <v/>
      </c>
      <c r="R41" s="130"/>
      <c r="S41" s="131"/>
      <c r="T41" s="131"/>
      <c r="AE41" s="78"/>
      <c r="AF41" s="78"/>
      <c r="AG41" s="78"/>
      <c r="AH41" s="78"/>
      <c r="AI41" s="78"/>
      <c r="AJ41" s="78"/>
      <c r="AK41" s="78"/>
      <c r="AL41" s="78"/>
      <c r="AM41" s="78"/>
      <c r="AN41" s="78"/>
    </row>
    <row r="42" spans="1:40" x14ac:dyDescent="0.25">
      <c r="A42" s="101">
        <f>'Demand Worksheet'!A44</f>
        <v>0</v>
      </c>
      <c r="B42" s="101">
        <f>'Demand Worksheet'!B44</f>
        <v>0</v>
      </c>
      <c r="C42" s="135"/>
      <c r="D42" s="135"/>
      <c r="E42" s="82">
        <f>'Demand Worksheet'!K44</f>
        <v>0</v>
      </c>
      <c r="F42" s="118"/>
      <c r="G42" s="118"/>
      <c r="H42" s="82">
        <f>'Demand Worksheet'!K44</f>
        <v>0</v>
      </c>
      <c r="I42" s="82" t="str">
        <f t="shared" si="0"/>
        <v/>
      </c>
      <c r="J42" s="82">
        <f t="shared" si="1"/>
        <v>0</v>
      </c>
      <c r="K42" s="82" t="str">
        <f t="shared" si="2"/>
        <v/>
      </c>
      <c r="L42" s="118"/>
      <c r="M42" s="133"/>
      <c r="N42" s="104" t="str">
        <f t="shared" si="3"/>
        <v/>
      </c>
      <c r="O42" s="132"/>
      <c r="P42" s="39" t="str">
        <f t="shared" si="6"/>
        <v/>
      </c>
      <c r="Q42" s="39" t="str">
        <f t="shared" si="4"/>
        <v/>
      </c>
      <c r="R42" s="130"/>
      <c r="S42" s="131"/>
      <c r="T42" s="131"/>
      <c r="AE42" s="78"/>
      <c r="AF42" s="78"/>
      <c r="AG42" s="78"/>
      <c r="AH42" s="78"/>
      <c r="AI42" s="78"/>
      <c r="AJ42" s="78"/>
      <c r="AK42" s="78"/>
      <c r="AL42" s="78"/>
      <c r="AM42" s="78"/>
      <c r="AN42" s="78"/>
    </row>
    <row r="43" spans="1:40" x14ac:dyDescent="0.25">
      <c r="A43" s="101">
        <f>'Demand Worksheet'!A45</f>
        <v>0</v>
      </c>
      <c r="B43" s="101">
        <f>'Demand Worksheet'!B45</f>
        <v>0</v>
      </c>
      <c r="C43" s="135"/>
      <c r="D43" s="135"/>
      <c r="E43" s="82">
        <f>'Demand Worksheet'!K45</f>
        <v>0</v>
      </c>
      <c r="F43" s="118"/>
      <c r="G43" s="118"/>
      <c r="H43" s="82">
        <f>'Demand Worksheet'!K45</f>
        <v>0</v>
      </c>
      <c r="I43" s="82" t="str">
        <f t="shared" si="0"/>
        <v/>
      </c>
      <c r="J43" s="82">
        <f t="shared" si="1"/>
        <v>0</v>
      </c>
      <c r="K43" s="82" t="str">
        <f t="shared" si="2"/>
        <v/>
      </c>
      <c r="L43" s="118"/>
      <c r="M43" s="133"/>
      <c r="N43" s="104" t="str">
        <f t="shared" si="3"/>
        <v/>
      </c>
      <c r="O43" s="132"/>
      <c r="P43" s="39" t="str">
        <f t="shared" si="6"/>
        <v/>
      </c>
      <c r="Q43" s="39" t="str">
        <f t="shared" si="4"/>
        <v/>
      </c>
      <c r="R43" s="130"/>
      <c r="S43" s="131"/>
      <c r="T43" s="131"/>
      <c r="AE43" s="78"/>
      <c r="AF43" s="78"/>
      <c r="AG43" s="78"/>
      <c r="AH43" s="78"/>
      <c r="AI43" s="78"/>
      <c r="AJ43" s="78"/>
      <c r="AK43" s="78"/>
      <c r="AL43" s="78"/>
      <c r="AM43" s="78"/>
      <c r="AN43" s="78"/>
    </row>
    <row r="44" spans="1:40" x14ac:dyDescent="0.25">
      <c r="A44" s="101">
        <f>'Demand Worksheet'!A46</f>
        <v>0</v>
      </c>
      <c r="B44" s="101">
        <f>'Demand Worksheet'!B46</f>
        <v>0</v>
      </c>
      <c r="C44" s="135"/>
      <c r="D44" s="135"/>
      <c r="E44" s="82">
        <f>'Demand Worksheet'!K46</f>
        <v>0</v>
      </c>
      <c r="F44" s="118"/>
      <c r="G44" s="118"/>
      <c r="H44" s="82">
        <f>'Demand Worksheet'!K46</f>
        <v>0</v>
      </c>
      <c r="I44" s="82" t="str">
        <f t="shared" si="0"/>
        <v/>
      </c>
      <c r="J44" s="82">
        <f t="shared" si="1"/>
        <v>0</v>
      </c>
      <c r="K44" s="82" t="str">
        <f t="shared" si="2"/>
        <v/>
      </c>
      <c r="L44" s="118"/>
      <c r="M44" s="133"/>
      <c r="N44" s="104" t="str">
        <f t="shared" si="3"/>
        <v/>
      </c>
      <c r="O44" s="132"/>
      <c r="P44" s="39" t="str">
        <f t="shared" si="6"/>
        <v/>
      </c>
      <c r="Q44" s="39" t="str">
        <f t="shared" si="4"/>
        <v/>
      </c>
      <c r="R44" s="130"/>
      <c r="S44" s="131"/>
      <c r="T44" s="131"/>
      <c r="AE44" s="78"/>
      <c r="AF44" s="78"/>
      <c r="AG44" s="78"/>
      <c r="AH44" s="78"/>
      <c r="AI44" s="78"/>
      <c r="AJ44" s="78"/>
      <c r="AK44" s="78"/>
      <c r="AL44" s="78"/>
      <c r="AM44" s="78"/>
      <c r="AN44" s="78"/>
    </row>
    <row r="45" spans="1:40" x14ac:dyDescent="0.25">
      <c r="A45" s="101">
        <f>'Demand Worksheet'!A47</f>
        <v>0</v>
      </c>
      <c r="B45" s="101">
        <f>'Demand Worksheet'!B47</f>
        <v>0</v>
      </c>
      <c r="C45" s="135"/>
      <c r="D45" s="135"/>
      <c r="E45" s="82">
        <f>'Demand Worksheet'!K47</f>
        <v>0</v>
      </c>
      <c r="F45" s="118"/>
      <c r="G45" s="118"/>
      <c r="H45" s="82">
        <f>'Demand Worksheet'!K47</f>
        <v>0</v>
      </c>
      <c r="I45" s="82" t="str">
        <f t="shared" si="0"/>
        <v/>
      </c>
      <c r="J45" s="82">
        <f t="shared" si="1"/>
        <v>0</v>
      </c>
      <c r="K45" s="82" t="str">
        <f t="shared" si="2"/>
        <v/>
      </c>
      <c r="L45" s="118"/>
      <c r="M45" s="133"/>
      <c r="N45" s="104" t="str">
        <f t="shared" si="3"/>
        <v/>
      </c>
      <c r="O45" s="132"/>
      <c r="P45" s="39" t="str">
        <f t="shared" si="6"/>
        <v/>
      </c>
      <c r="Q45" s="39" t="str">
        <f t="shared" si="4"/>
        <v/>
      </c>
      <c r="R45" s="130"/>
      <c r="S45" s="131"/>
      <c r="T45" s="131"/>
      <c r="AE45" s="78"/>
      <c r="AF45" s="78"/>
      <c r="AG45" s="78"/>
      <c r="AH45" s="78"/>
      <c r="AI45" s="78"/>
      <c r="AJ45" s="78"/>
      <c r="AK45" s="78"/>
      <c r="AL45" s="78"/>
      <c r="AM45" s="78"/>
      <c r="AN45" s="78"/>
    </row>
    <row r="46" spans="1:40" x14ac:dyDescent="0.25">
      <c r="A46" s="101">
        <f>'Demand Worksheet'!A48</f>
        <v>0</v>
      </c>
      <c r="B46" s="101">
        <f>'Demand Worksheet'!B48</f>
        <v>0</v>
      </c>
      <c r="C46" s="135"/>
      <c r="D46" s="135"/>
      <c r="E46" s="82">
        <f>'Demand Worksheet'!K48</f>
        <v>0</v>
      </c>
      <c r="F46" s="118"/>
      <c r="G46" s="118"/>
      <c r="H46" s="82">
        <f>'Demand Worksheet'!K48</f>
        <v>0</v>
      </c>
      <c r="I46" s="82" t="str">
        <f t="shared" si="0"/>
        <v/>
      </c>
      <c r="J46" s="82">
        <f t="shared" si="1"/>
        <v>0</v>
      </c>
      <c r="K46" s="82" t="str">
        <f t="shared" si="2"/>
        <v/>
      </c>
      <c r="L46" s="118"/>
      <c r="M46" s="133"/>
      <c r="N46" s="104" t="str">
        <f t="shared" si="3"/>
        <v/>
      </c>
      <c r="O46" s="132"/>
      <c r="P46" s="39" t="str">
        <f t="shared" si="6"/>
        <v/>
      </c>
      <c r="Q46" s="39" t="str">
        <f t="shared" si="4"/>
        <v/>
      </c>
      <c r="R46" s="130"/>
      <c r="S46" s="131"/>
      <c r="T46" s="131"/>
      <c r="AE46" s="78"/>
      <c r="AF46" s="78"/>
      <c r="AG46" s="78"/>
      <c r="AH46" s="78"/>
      <c r="AI46" s="78"/>
      <c r="AJ46" s="78"/>
      <c r="AK46" s="78"/>
      <c r="AL46" s="78"/>
      <c r="AM46" s="78"/>
      <c r="AN46" s="78"/>
    </row>
    <row r="47" spans="1:40" x14ac:dyDescent="0.25">
      <c r="A47" s="101">
        <f>'Demand Worksheet'!A49</f>
        <v>0</v>
      </c>
      <c r="B47" s="101">
        <f>'Demand Worksheet'!B49</f>
        <v>0</v>
      </c>
      <c r="C47" s="135"/>
      <c r="D47" s="135"/>
      <c r="E47" s="82">
        <f>'Demand Worksheet'!K49</f>
        <v>0</v>
      </c>
      <c r="F47" s="118"/>
      <c r="G47" s="118"/>
      <c r="H47" s="82">
        <f>'Demand Worksheet'!K49</f>
        <v>0</v>
      </c>
      <c r="I47" s="82" t="str">
        <f t="shared" si="0"/>
        <v/>
      </c>
      <c r="J47" s="82">
        <f t="shared" si="1"/>
        <v>0</v>
      </c>
      <c r="K47" s="82" t="str">
        <f t="shared" si="2"/>
        <v/>
      </c>
      <c r="L47" s="118"/>
      <c r="M47" s="133"/>
      <c r="N47" s="104" t="str">
        <f t="shared" si="3"/>
        <v/>
      </c>
      <c r="O47" s="132"/>
      <c r="P47" s="39" t="str">
        <f t="shared" si="6"/>
        <v/>
      </c>
      <c r="Q47" s="39" t="str">
        <f t="shared" si="4"/>
        <v/>
      </c>
      <c r="R47" s="130"/>
      <c r="S47" s="131"/>
      <c r="T47" s="131"/>
      <c r="AE47" s="78"/>
      <c r="AF47" s="78"/>
      <c r="AG47" s="78"/>
      <c r="AH47" s="78"/>
      <c r="AI47" s="78"/>
      <c r="AJ47" s="78"/>
      <c r="AK47" s="78"/>
      <c r="AL47" s="78"/>
      <c r="AM47" s="78"/>
      <c r="AN47" s="78"/>
    </row>
    <row r="48" spans="1:40" x14ac:dyDescent="0.25">
      <c r="A48" s="101">
        <f>'Demand Worksheet'!A50</f>
        <v>0</v>
      </c>
      <c r="B48" s="101">
        <f>'Demand Worksheet'!B50</f>
        <v>0</v>
      </c>
      <c r="C48" s="135"/>
      <c r="D48" s="135"/>
      <c r="E48" s="82">
        <f>'Demand Worksheet'!K50</f>
        <v>0</v>
      </c>
      <c r="F48" s="118"/>
      <c r="G48" s="118"/>
      <c r="H48" s="82">
        <f>'Demand Worksheet'!K50</f>
        <v>0</v>
      </c>
      <c r="I48" s="82" t="str">
        <f t="shared" si="0"/>
        <v/>
      </c>
      <c r="J48" s="82">
        <f t="shared" si="1"/>
        <v>0</v>
      </c>
      <c r="K48" s="82" t="str">
        <f t="shared" si="2"/>
        <v/>
      </c>
      <c r="L48" s="118"/>
      <c r="M48" s="133"/>
      <c r="N48" s="104" t="str">
        <f t="shared" si="3"/>
        <v/>
      </c>
      <c r="O48" s="132"/>
      <c r="P48" s="39" t="str">
        <f t="shared" si="6"/>
        <v/>
      </c>
      <c r="Q48" s="39" t="str">
        <f t="shared" si="4"/>
        <v/>
      </c>
      <c r="R48" s="130"/>
      <c r="S48" s="131"/>
      <c r="T48" s="131"/>
      <c r="AE48" s="78"/>
      <c r="AF48" s="78"/>
      <c r="AG48" s="78"/>
      <c r="AH48" s="78"/>
      <c r="AI48" s="78"/>
      <c r="AJ48" s="78"/>
      <c r="AK48" s="78"/>
      <c r="AL48" s="78"/>
      <c r="AM48" s="78"/>
      <c r="AN48" s="78"/>
    </row>
    <row r="49" spans="1:40" x14ac:dyDescent="0.25">
      <c r="A49" s="101">
        <f>'Demand Worksheet'!A51</f>
        <v>0</v>
      </c>
      <c r="B49" s="101">
        <f>'Demand Worksheet'!B51</f>
        <v>0</v>
      </c>
      <c r="C49" s="135"/>
      <c r="D49" s="135"/>
      <c r="E49" s="82">
        <f>'Demand Worksheet'!K51</f>
        <v>0</v>
      </c>
      <c r="F49" s="118"/>
      <c r="G49" s="118"/>
      <c r="H49" s="82">
        <f>'Demand Worksheet'!K51</f>
        <v>0</v>
      </c>
      <c r="I49" s="82" t="str">
        <f t="shared" si="0"/>
        <v/>
      </c>
      <c r="J49" s="82">
        <f t="shared" si="1"/>
        <v>0</v>
      </c>
      <c r="K49" s="82" t="str">
        <f t="shared" si="2"/>
        <v/>
      </c>
      <c r="L49" s="118"/>
      <c r="M49" s="133"/>
      <c r="N49" s="104" t="str">
        <f t="shared" si="3"/>
        <v/>
      </c>
      <c r="O49" s="132"/>
      <c r="P49" s="39" t="str">
        <f t="shared" si="6"/>
        <v/>
      </c>
      <c r="Q49" s="39" t="str">
        <f t="shared" si="4"/>
        <v/>
      </c>
      <c r="R49" s="130"/>
      <c r="S49" s="131"/>
      <c r="T49" s="131"/>
      <c r="AE49" s="78"/>
      <c r="AF49" s="78"/>
      <c r="AG49" s="78"/>
      <c r="AH49" s="78"/>
      <c r="AI49" s="78"/>
      <c r="AJ49" s="78"/>
      <c r="AK49" s="78"/>
      <c r="AL49" s="78"/>
      <c r="AM49" s="78"/>
      <c r="AN49" s="78"/>
    </row>
    <row r="50" spans="1:40" x14ac:dyDescent="0.25">
      <c r="A50" s="101">
        <f>'Demand Worksheet'!A52</f>
        <v>0</v>
      </c>
      <c r="B50" s="101">
        <f>'Demand Worksheet'!B52</f>
        <v>0</v>
      </c>
      <c r="C50" s="135"/>
      <c r="D50" s="135"/>
      <c r="E50" s="82">
        <f>'Demand Worksheet'!K52</f>
        <v>0</v>
      </c>
      <c r="F50" s="118"/>
      <c r="G50" s="118"/>
      <c r="H50" s="82">
        <f>'Demand Worksheet'!K52</f>
        <v>0</v>
      </c>
      <c r="I50" s="82" t="str">
        <f t="shared" si="0"/>
        <v/>
      </c>
      <c r="J50" s="82">
        <f t="shared" si="1"/>
        <v>0</v>
      </c>
      <c r="K50" s="82" t="str">
        <f t="shared" si="2"/>
        <v/>
      </c>
      <c r="L50" s="118"/>
      <c r="M50" s="133"/>
      <c r="N50" s="104" t="str">
        <f t="shared" si="3"/>
        <v/>
      </c>
      <c r="O50" s="132"/>
      <c r="P50" s="39" t="str">
        <f t="shared" si="6"/>
        <v/>
      </c>
      <c r="Q50" s="39" t="str">
        <f t="shared" si="4"/>
        <v/>
      </c>
      <c r="R50" s="130"/>
      <c r="S50" s="131"/>
      <c r="T50" s="131"/>
      <c r="AE50" s="78"/>
      <c r="AF50" s="78"/>
      <c r="AG50" s="78"/>
      <c r="AH50" s="78"/>
      <c r="AI50" s="78"/>
      <c r="AJ50" s="78"/>
      <c r="AK50" s="78"/>
      <c r="AL50" s="78"/>
      <c r="AM50" s="78"/>
      <c r="AN50" s="78"/>
    </row>
    <row r="51" spans="1:40" x14ac:dyDescent="0.25">
      <c r="A51" s="101">
        <f>'Demand Worksheet'!A53</f>
        <v>0</v>
      </c>
      <c r="B51" s="101">
        <f>'Demand Worksheet'!B53</f>
        <v>0</v>
      </c>
      <c r="C51" s="135"/>
      <c r="D51" s="135"/>
      <c r="E51" s="82">
        <f>'Demand Worksheet'!K53</f>
        <v>0</v>
      </c>
      <c r="F51" s="118"/>
      <c r="G51" s="118"/>
      <c r="H51" s="82">
        <f>'Demand Worksheet'!K53</f>
        <v>0</v>
      </c>
      <c r="I51" s="82" t="str">
        <f t="shared" si="0"/>
        <v/>
      </c>
      <c r="J51" s="82">
        <f t="shared" si="1"/>
        <v>0</v>
      </c>
      <c r="K51" s="82" t="str">
        <f t="shared" si="2"/>
        <v/>
      </c>
      <c r="L51" s="118"/>
      <c r="M51" s="133"/>
      <c r="N51" s="104" t="str">
        <f t="shared" si="3"/>
        <v/>
      </c>
      <c r="O51" s="132"/>
      <c r="P51" s="39" t="str">
        <f t="shared" si="6"/>
        <v/>
      </c>
      <c r="Q51" s="39" t="str">
        <f t="shared" si="4"/>
        <v/>
      </c>
      <c r="R51" s="130"/>
      <c r="S51" s="131"/>
      <c r="T51" s="131"/>
      <c r="AE51" s="78"/>
      <c r="AF51" s="78"/>
      <c r="AG51" s="78"/>
      <c r="AH51" s="78"/>
      <c r="AI51" s="78"/>
      <c r="AJ51" s="78"/>
      <c r="AK51" s="78"/>
      <c r="AL51" s="78"/>
      <c r="AM51" s="78"/>
      <c r="AN51" s="78"/>
    </row>
    <row r="52" spans="1:40" x14ac:dyDescent="0.25">
      <c r="A52" s="101">
        <f>'Demand Worksheet'!A54</f>
        <v>0</v>
      </c>
      <c r="B52" s="101">
        <f>'Demand Worksheet'!B54</f>
        <v>0</v>
      </c>
      <c r="C52" s="135"/>
      <c r="D52" s="135"/>
      <c r="E52" s="82">
        <f>'Demand Worksheet'!K54</f>
        <v>0</v>
      </c>
      <c r="F52" s="118"/>
      <c r="G52" s="118"/>
      <c r="H52" s="82">
        <f>'Demand Worksheet'!K54</f>
        <v>0</v>
      </c>
      <c r="I52" s="82" t="str">
        <f t="shared" si="0"/>
        <v/>
      </c>
      <c r="J52" s="82">
        <f t="shared" si="1"/>
        <v>0</v>
      </c>
      <c r="K52" s="82" t="str">
        <f t="shared" si="2"/>
        <v/>
      </c>
      <c r="L52" s="118"/>
      <c r="M52" s="133"/>
      <c r="N52" s="104" t="str">
        <f t="shared" si="3"/>
        <v/>
      </c>
      <c r="O52" s="132"/>
      <c r="P52" s="39" t="str">
        <f t="shared" si="6"/>
        <v/>
      </c>
      <c r="Q52" s="39" t="str">
        <f t="shared" si="4"/>
        <v/>
      </c>
      <c r="R52" s="130"/>
      <c r="S52" s="131"/>
      <c r="T52" s="131"/>
      <c r="AE52" s="78"/>
      <c r="AF52" s="78"/>
      <c r="AG52" s="78"/>
      <c r="AH52" s="78"/>
      <c r="AI52" s="78"/>
      <c r="AJ52" s="78"/>
      <c r="AK52" s="78"/>
      <c r="AL52" s="78"/>
      <c r="AM52" s="78"/>
      <c r="AN52" s="78"/>
    </row>
  </sheetData>
  <sheetProtection algorithmName="SHA-512" hashValue="9gFCuxENkqLHFHG9MFCr40g7q+4w7HGUHCOEh/3rCfRRRmEDMZsEXca3Vjcq8yfwOSuNI/ElYXYjGJ3fKrwk1w==" saltValue="lrqKi781m4urudVQi8MhQg==" spinCount="100000" sheet="1" objects="1" scenarios="1"/>
  <mergeCells count="18">
    <mergeCell ref="AL10:AM10"/>
    <mergeCell ref="W6:Z8"/>
    <mergeCell ref="AA16:AB17"/>
    <mergeCell ref="AA23:AB24"/>
    <mergeCell ref="AA21:AB22"/>
    <mergeCell ref="AA18:AB19"/>
    <mergeCell ref="Q4:Q5"/>
    <mergeCell ref="AH22:AK22"/>
    <mergeCell ref="N4:N5"/>
    <mergeCell ref="V1:AB2"/>
    <mergeCell ref="Y36:Z36"/>
    <mergeCell ref="X10:Y10"/>
    <mergeCell ref="X9:Y9"/>
    <mergeCell ref="G4:G5"/>
    <mergeCell ref="I4:I5"/>
    <mergeCell ref="H4:H5"/>
    <mergeCell ref="O4:O5"/>
    <mergeCell ref="L4:L5"/>
  </mergeCells>
  <pageMargins left="0.7" right="0.7" top="0.75" bottom="0.75" header="0.3" footer="0.3"/>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2BD2-43B5-45B9-91B0-DA62E4FADC12}">
  <sheetPr codeName="Sheet6">
    <tabColor theme="7" tint="0.39997558519241921"/>
  </sheetPr>
  <dimension ref="B2:M32"/>
  <sheetViews>
    <sheetView showGridLines="0" zoomScale="85" zoomScaleNormal="85" workbookViewId="0">
      <selection activeCell="K11" sqref="K11"/>
    </sheetView>
  </sheetViews>
  <sheetFormatPr defaultRowHeight="15.75" x14ac:dyDescent="0.25"/>
  <cols>
    <col min="2" max="2" width="25" customWidth="1"/>
    <col min="3" max="3" width="15.25" customWidth="1"/>
    <col min="4" max="4" width="6.375" customWidth="1"/>
    <col min="5" max="5" width="20.5" customWidth="1"/>
    <col min="6" max="6" width="15.25" customWidth="1"/>
    <col min="7" max="7" width="6.375" customWidth="1"/>
    <col min="8" max="8" width="20.125" customWidth="1"/>
    <col min="9" max="9" width="15.25" customWidth="1"/>
    <col min="10" max="10" width="6.375" customWidth="1"/>
    <col min="11" max="11" width="20.375" customWidth="1"/>
    <col min="12" max="12" width="15.25" customWidth="1"/>
    <col min="13" max="13" width="12.25" customWidth="1"/>
  </cols>
  <sheetData>
    <row r="2" spans="2:13" ht="31.5" x14ac:dyDescent="0.5">
      <c r="B2" s="294" t="s">
        <v>43</v>
      </c>
      <c r="C2" s="41"/>
      <c r="D2" s="41"/>
      <c r="E2" t="s">
        <v>287</v>
      </c>
    </row>
    <row r="4" spans="2:13" ht="21" customHeight="1" x14ac:dyDescent="0.25">
      <c r="B4" s="202" t="s">
        <v>45</v>
      </c>
      <c r="C4" s="202"/>
      <c r="E4" s="202" t="s">
        <v>46</v>
      </c>
      <c r="F4" s="202"/>
      <c r="H4" s="202" t="s">
        <v>47</v>
      </c>
      <c r="I4" s="202"/>
      <c r="K4" s="202" t="s">
        <v>48</v>
      </c>
      <c r="L4" s="202"/>
    </row>
    <row r="5" spans="2:13" ht="21" customHeight="1" x14ac:dyDescent="0.25"/>
    <row r="6" spans="2:13" ht="21" customHeight="1" x14ac:dyDescent="0.25">
      <c r="B6" s="43" t="s">
        <v>29</v>
      </c>
      <c r="C6" s="35" t="s">
        <v>49</v>
      </c>
      <c r="E6" s="43" t="s">
        <v>31</v>
      </c>
      <c r="F6" s="35" t="s">
        <v>31</v>
      </c>
      <c r="H6" s="43" t="s">
        <v>37</v>
      </c>
      <c r="I6" s="35" t="s">
        <v>50</v>
      </c>
      <c r="K6" s="43" t="s">
        <v>26</v>
      </c>
      <c r="L6" s="35" t="s">
        <v>51</v>
      </c>
    </row>
    <row r="7" spans="2:13" ht="21" customHeight="1" x14ac:dyDescent="0.25">
      <c r="B7" s="43" t="s">
        <v>52</v>
      </c>
      <c r="C7" s="35" t="s">
        <v>53</v>
      </c>
      <c r="E7" s="43" t="s">
        <v>33</v>
      </c>
      <c r="F7" s="35" t="s">
        <v>33</v>
      </c>
      <c r="H7" s="43" t="s">
        <v>28</v>
      </c>
      <c r="I7" s="35" t="s">
        <v>54</v>
      </c>
      <c r="K7" s="43" t="s">
        <v>27</v>
      </c>
      <c r="L7" s="35" t="s">
        <v>55</v>
      </c>
    </row>
    <row r="8" spans="2:13" ht="21" customHeight="1" x14ac:dyDescent="0.25">
      <c r="B8" s="43" t="s">
        <v>56</v>
      </c>
      <c r="C8" s="35" t="s">
        <v>57</v>
      </c>
      <c r="E8" s="43" t="s">
        <v>35</v>
      </c>
      <c r="F8" s="35" t="s">
        <v>35</v>
      </c>
      <c r="H8" s="43" t="s">
        <v>34</v>
      </c>
      <c r="I8" s="35" t="s">
        <v>58</v>
      </c>
      <c r="K8" s="43" t="s">
        <v>39</v>
      </c>
      <c r="L8" s="35" t="s">
        <v>59</v>
      </c>
    </row>
    <row r="9" spans="2:13" ht="21" customHeight="1" x14ac:dyDescent="0.25">
      <c r="B9" s="43" t="s">
        <v>60</v>
      </c>
      <c r="C9" s="35" t="s">
        <v>61</v>
      </c>
      <c r="E9" s="43" t="s">
        <v>36</v>
      </c>
      <c r="F9" s="35" t="s">
        <v>36</v>
      </c>
      <c r="K9" s="43" t="s">
        <v>30</v>
      </c>
      <c r="L9" s="35" t="s">
        <v>62</v>
      </c>
    </row>
    <row r="10" spans="2:13" ht="21" customHeight="1" x14ac:dyDescent="0.25">
      <c r="B10" s="43" t="s">
        <v>63</v>
      </c>
      <c r="C10" s="35" t="s">
        <v>64</v>
      </c>
      <c r="E10" s="43" t="s">
        <v>65</v>
      </c>
      <c r="F10" s="35" t="s">
        <v>65</v>
      </c>
      <c r="K10" s="43" t="s">
        <v>32</v>
      </c>
      <c r="L10" s="35" t="s">
        <v>66</v>
      </c>
    </row>
    <row r="11" spans="2:13" ht="21" customHeight="1" x14ac:dyDescent="0.25">
      <c r="B11" s="43" t="s">
        <v>67</v>
      </c>
      <c r="C11" s="35" t="s">
        <v>68</v>
      </c>
      <c r="K11" s="45" t="s">
        <v>290</v>
      </c>
      <c r="L11" s="35" t="s">
        <v>291</v>
      </c>
      <c r="M11" s="33" t="s">
        <v>292</v>
      </c>
    </row>
    <row r="12" spans="2:13" ht="21" customHeight="1" x14ac:dyDescent="0.25">
      <c r="B12" s="43" t="s">
        <v>69</v>
      </c>
      <c r="C12" s="35" t="s">
        <v>70</v>
      </c>
      <c r="K12" s="43" t="s">
        <v>40</v>
      </c>
      <c r="L12" s="35" t="s">
        <v>71</v>
      </c>
    </row>
    <row r="13" spans="2:13" ht="21" customHeight="1" x14ac:dyDescent="0.25">
      <c r="B13" s="43" t="s">
        <v>72</v>
      </c>
      <c r="C13" s="35" t="s">
        <v>73</v>
      </c>
      <c r="K13" s="43" t="s">
        <v>74</v>
      </c>
      <c r="L13" s="35" t="s">
        <v>42</v>
      </c>
    </row>
    <row r="14" spans="2:13" ht="21" customHeight="1" x14ac:dyDescent="0.25">
      <c r="B14" s="43" t="s">
        <v>41</v>
      </c>
      <c r="C14" s="35" t="s">
        <v>75</v>
      </c>
      <c r="K14" s="43"/>
    </row>
    <row r="15" spans="2:13" ht="21" customHeight="1" x14ac:dyDescent="0.25">
      <c r="B15" s="43" t="s">
        <v>76</v>
      </c>
      <c r="C15" s="35" t="s">
        <v>77</v>
      </c>
      <c r="K15" s="43"/>
    </row>
    <row r="16" spans="2:13" ht="21" customHeight="1" x14ac:dyDescent="0.25">
      <c r="B16" s="43" t="s">
        <v>78</v>
      </c>
      <c r="C16" s="35" t="s">
        <v>79</v>
      </c>
      <c r="K16" s="43"/>
    </row>
    <row r="17" spans="2:11" ht="21" customHeight="1" x14ac:dyDescent="0.25">
      <c r="B17" s="43" t="s">
        <v>80</v>
      </c>
      <c r="C17" s="35" t="s">
        <v>81</v>
      </c>
      <c r="K17" s="43"/>
    </row>
    <row r="18" spans="2:11" ht="21" customHeight="1" x14ac:dyDescent="0.25">
      <c r="B18" s="43" t="s">
        <v>82</v>
      </c>
      <c r="C18" s="35" t="s">
        <v>83</v>
      </c>
      <c r="K18" s="43"/>
    </row>
    <row r="19" spans="2:11" ht="21" customHeight="1" x14ac:dyDescent="0.25">
      <c r="B19" s="43" t="s">
        <v>84</v>
      </c>
      <c r="C19" s="35" t="s">
        <v>85</v>
      </c>
      <c r="K19" s="43"/>
    </row>
    <row r="20" spans="2:11" ht="21" customHeight="1" x14ac:dyDescent="0.25">
      <c r="B20" s="43" t="s">
        <v>86</v>
      </c>
      <c r="C20" s="35" t="s">
        <v>87</v>
      </c>
      <c r="K20" s="43"/>
    </row>
    <row r="21" spans="2:11" ht="21" customHeight="1" x14ac:dyDescent="0.25">
      <c r="B21" s="43" t="s">
        <v>88</v>
      </c>
      <c r="C21" s="35" t="s">
        <v>89</v>
      </c>
    </row>
    <row r="22" spans="2:11" ht="21" customHeight="1" x14ac:dyDescent="0.25">
      <c r="B22" s="43" t="s">
        <v>90</v>
      </c>
      <c r="C22" s="35" t="s">
        <v>91</v>
      </c>
    </row>
    <row r="23" spans="2:11" ht="21" customHeight="1" x14ac:dyDescent="0.25">
      <c r="B23" s="43" t="s">
        <v>92</v>
      </c>
      <c r="C23" s="35" t="s">
        <v>93</v>
      </c>
    </row>
    <row r="24" spans="2:11" ht="21" customHeight="1" x14ac:dyDescent="0.25">
      <c r="B24" s="43" t="s">
        <v>94</v>
      </c>
      <c r="C24" s="35" t="s">
        <v>95</v>
      </c>
    </row>
    <row r="25" spans="2:11" ht="21" customHeight="1" x14ac:dyDescent="0.25">
      <c r="B25" s="43" t="s">
        <v>96</v>
      </c>
      <c r="C25" s="35" t="s">
        <v>97</v>
      </c>
    </row>
    <row r="26" spans="2:11" ht="21" customHeight="1" x14ac:dyDescent="0.25">
      <c r="B26" s="43" t="s">
        <v>98</v>
      </c>
      <c r="C26" s="35" t="s">
        <v>99</v>
      </c>
    </row>
    <row r="27" spans="2:11" ht="21" customHeight="1" x14ac:dyDescent="0.25">
      <c r="B27" s="43" t="s">
        <v>100</v>
      </c>
      <c r="C27" s="35" t="s">
        <v>101</v>
      </c>
    </row>
    <row r="28" spans="2:11" ht="21" customHeight="1" x14ac:dyDescent="0.25">
      <c r="B28" s="43" t="s">
        <v>102</v>
      </c>
      <c r="C28" s="35" t="s">
        <v>103</v>
      </c>
    </row>
    <row r="29" spans="2:11" ht="21" customHeight="1" x14ac:dyDescent="0.25">
      <c r="B29" s="43" t="s">
        <v>38</v>
      </c>
      <c r="C29" s="35" t="s">
        <v>104</v>
      </c>
    </row>
    <row r="30" spans="2:11" ht="21" customHeight="1" x14ac:dyDescent="0.25">
      <c r="B30" s="43" t="s">
        <v>105</v>
      </c>
    </row>
    <row r="31" spans="2:11" ht="21" customHeight="1" x14ac:dyDescent="0.25"/>
    <row r="32" spans="2:11" ht="21" customHeight="1" x14ac:dyDescent="0.25"/>
  </sheetData>
  <mergeCells count="4">
    <mergeCell ref="B4:C4"/>
    <mergeCell ref="E4:F4"/>
    <mergeCell ref="H4:I4"/>
    <mergeCell ref="K4:L4"/>
  </mergeCells>
  <phoneticPr fontId="5" type="noConversion"/>
  <hyperlinks>
    <hyperlink ref="K11" location="'Kb-Pallet Shipping &amp; receiving'!A1" display="Pallet Shipping Post" xr:uid="{108AC07D-AF07-4111-8A24-543102C1D5A1}"/>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EF91-D4DD-4DD4-B610-51A8715E17D9}">
  <dimension ref="B1:R630"/>
  <sheetViews>
    <sheetView showGridLines="0" zoomScale="85" zoomScaleNormal="85" workbookViewId="0">
      <selection activeCell="U284" sqref="U284"/>
    </sheetView>
  </sheetViews>
  <sheetFormatPr defaultColWidth="4.75" defaultRowHeight="15.75" x14ac:dyDescent="0.25"/>
  <cols>
    <col min="1" max="1" width="1.125" customWidth="1"/>
    <col min="18" max="18" width="4.75" style="18"/>
  </cols>
  <sheetData>
    <row r="1" spans="2:16" x14ac:dyDescent="0.25">
      <c r="B1" s="10"/>
      <c r="C1" s="11"/>
      <c r="D1" s="11"/>
      <c r="E1" s="11"/>
      <c r="F1" s="11"/>
      <c r="G1" s="11"/>
      <c r="H1" s="11"/>
      <c r="I1" s="11"/>
      <c r="J1" s="11"/>
      <c r="K1" s="11"/>
      <c r="L1" s="11"/>
      <c r="M1" s="11"/>
      <c r="N1" s="11"/>
      <c r="O1" s="11"/>
      <c r="P1" s="12"/>
    </row>
    <row r="2" spans="2:16" ht="15.6" customHeight="1" x14ac:dyDescent="0.25">
      <c r="B2" s="13"/>
      <c r="C2" s="240" t="s">
        <v>120</v>
      </c>
      <c r="D2" s="240"/>
      <c r="E2" s="240"/>
      <c r="F2" s="240"/>
      <c r="G2" s="240"/>
      <c r="H2" s="240"/>
      <c r="I2" s="240"/>
      <c r="J2" s="240"/>
      <c r="K2" s="240"/>
      <c r="L2" s="240"/>
      <c r="P2" s="14"/>
    </row>
    <row r="3" spans="2:16" ht="15.6" customHeight="1" x14ac:dyDescent="0.25">
      <c r="B3" s="13"/>
      <c r="C3" s="240"/>
      <c r="D3" s="240"/>
      <c r="E3" s="240"/>
      <c r="F3" s="240"/>
      <c r="G3" s="240"/>
      <c r="H3" s="240"/>
      <c r="I3" s="240"/>
      <c r="J3" s="240"/>
      <c r="K3" s="240"/>
      <c r="L3" s="240"/>
      <c r="P3" s="14"/>
    </row>
    <row r="4" spans="2:16" ht="15.6" customHeight="1" x14ac:dyDescent="0.25">
      <c r="B4" s="13"/>
      <c r="C4" s="240"/>
      <c r="D4" s="240"/>
      <c r="E4" s="240"/>
      <c r="F4" s="240"/>
      <c r="G4" s="240"/>
      <c r="H4" s="240"/>
      <c r="I4" s="240"/>
      <c r="J4" s="240"/>
      <c r="K4" s="240"/>
      <c r="L4" s="240"/>
      <c r="P4" s="14"/>
    </row>
    <row r="5" spans="2:16" ht="15.6" customHeight="1" x14ac:dyDescent="0.25">
      <c r="B5" s="13"/>
      <c r="C5" s="240"/>
      <c r="D5" s="240"/>
      <c r="E5" s="240"/>
      <c r="F5" s="240"/>
      <c r="G5" s="240"/>
      <c r="H5" s="240"/>
      <c r="I5" s="240"/>
      <c r="J5" s="240"/>
      <c r="K5" s="240"/>
      <c r="L5" s="240"/>
      <c r="P5" s="14"/>
    </row>
    <row r="6" spans="2:16" ht="15.6" customHeight="1" x14ac:dyDescent="0.25">
      <c r="B6" s="13"/>
      <c r="C6" s="240"/>
      <c r="D6" s="240"/>
      <c r="E6" s="240"/>
      <c r="F6" s="240"/>
      <c r="G6" s="240"/>
      <c r="H6" s="240"/>
      <c r="I6" s="240"/>
      <c r="J6" s="240"/>
      <c r="K6" s="240"/>
      <c r="L6" s="240"/>
      <c r="P6" s="14"/>
    </row>
    <row r="7" spans="2:16" ht="15.6" customHeight="1" x14ac:dyDescent="0.25">
      <c r="B7" s="13"/>
      <c r="C7" s="240"/>
      <c r="D7" s="240"/>
      <c r="E7" s="240"/>
      <c r="F7" s="240"/>
      <c r="G7" s="240"/>
      <c r="H7" s="240"/>
      <c r="I7" s="240"/>
      <c r="J7" s="240"/>
      <c r="K7" s="240"/>
      <c r="L7" s="240"/>
      <c r="P7" s="14"/>
    </row>
    <row r="8" spans="2:16" ht="15.6" customHeight="1" x14ac:dyDescent="0.25">
      <c r="B8" s="13"/>
      <c r="C8" s="240"/>
      <c r="D8" s="240"/>
      <c r="E8" s="240"/>
      <c r="F8" s="240"/>
      <c r="G8" s="240"/>
      <c r="H8" s="240"/>
      <c r="I8" s="240"/>
      <c r="J8" s="240"/>
      <c r="K8" s="240"/>
      <c r="L8" s="240"/>
      <c r="P8" s="14"/>
    </row>
    <row r="9" spans="2:16" ht="15.6" customHeight="1" x14ac:dyDescent="0.25">
      <c r="B9" s="13"/>
      <c r="C9" s="240"/>
      <c r="D9" s="240"/>
      <c r="E9" s="240"/>
      <c r="F9" s="240"/>
      <c r="G9" s="240"/>
      <c r="H9" s="240"/>
      <c r="I9" s="240"/>
      <c r="J9" s="240"/>
      <c r="K9" s="240"/>
      <c r="L9" s="240"/>
      <c r="P9" s="14"/>
    </row>
    <row r="10" spans="2:16" ht="15.6" customHeight="1" x14ac:dyDescent="0.25">
      <c r="B10" s="13"/>
      <c r="C10" s="240"/>
      <c r="D10" s="240"/>
      <c r="E10" s="240"/>
      <c r="F10" s="240"/>
      <c r="G10" s="240"/>
      <c r="H10" s="240"/>
      <c r="I10" s="240"/>
      <c r="J10" s="240"/>
      <c r="K10" s="240"/>
      <c r="L10" s="240"/>
      <c r="P10" s="14"/>
    </row>
    <row r="11" spans="2:16" ht="15.6" customHeight="1" x14ac:dyDescent="0.25">
      <c r="B11" s="13"/>
      <c r="C11" s="240"/>
      <c r="D11" s="240"/>
      <c r="E11" s="240"/>
      <c r="F11" s="240"/>
      <c r="G11" s="240"/>
      <c r="H11" s="240"/>
      <c r="I11" s="240"/>
      <c r="J11" s="240"/>
      <c r="K11" s="240"/>
      <c r="L11" s="240"/>
      <c r="P11" s="14"/>
    </row>
    <row r="12" spans="2:16" ht="16.5" thickBot="1" x14ac:dyDescent="0.3">
      <c r="B12" s="15"/>
      <c r="C12" s="16"/>
      <c r="D12" s="16"/>
      <c r="E12" s="16"/>
      <c r="F12" s="16"/>
      <c r="G12" s="16"/>
      <c r="H12" s="16"/>
      <c r="I12" s="16"/>
      <c r="J12" s="16"/>
      <c r="K12" s="16"/>
      <c r="L12" s="16"/>
      <c r="M12" s="19"/>
      <c r="N12" s="16"/>
      <c r="O12" s="16"/>
      <c r="P12" s="17"/>
    </row>
    <row r="13" spans="2:16" ht="6" customHeight="1" thickBot="1" x14ac:dyDescent="0.3"/>
    <row r="14" spans="2:16" x14ac:dyDescent="0.25">
      <c r="B14" s="10"/>
      <c r="C14" s="11"/>
      <c r="D14" s="11"/>
      <c r="E14" s="11"/>
      <c r="F14" s="11"/>
      <c r="G14" s="11"/>
      <c r="H14" s="11"/>
      <c r="I14" s="11"/>
      <c r="J14" s="11"/>
      <c r="K14" s="11"/>
      <c r="L14" s="11"/>
      <c r="M14" s="11"/>
      <c r="N14" s="11"/>
      <c r="O14" s="11"/>
      <c r="P14" s="12"/>
    </row>
    <row r="15" spans="2:16" ht="15.6" customHeight="1" x14ac:dyDescent="0.25">
      <c r="B15" s="13"/>
      <c r="C15" s="240" t="s">
        <v>121</v>
      </c>
      <c r="D15" s="240"/>
      <c r="E15" s="240"/>
      <c r="F15" s="240"/>
      <c r="G15" s="240"/>
      <c r="H15" s="240"/>
      <c r="I15" s="240"/>
      <c r="J15" s="240"/>
      <c r="K15" s="240"/>
      <c r="L15" s="240"/>
      <c r="P15" s="14"/>
    </row>
    <row r="16" spans="2:16" ht="15.6" customHeight="1" x14ac:dyDescent="0.25">
      <c r="B16" s="13"/>
      <c r="C16" s="240"/>
      <c r="D16" s="240"/>
      <c r="E16" s="240"/>
      <c r="F16" s="240"/>
      <c r="G16" s="240"/>
      <c r="H16" s="240"/>
      <c r="I16" s="240"/>
      <c r="J16" s="240"/>
      <c r="K16" s="240"/>
      <c r="L16" s="240"/>
      <c r="P16" s="14"/>
    </row>
    <row r="17" spans="2:16" ht="15.6" customHeight="1" x14ac:dyDescent="0.25">
      <c r="B17" s="13"/>
      <c r="C17" s="240"/>
      <c r="D17" s="240"/>
      <c r="E17" s="240"/>
      <c r="F17" s="240"/>
      <c r="G17" s="240"/>
      <c r="H17" s="240"/>
      <c r="I17" s="240"/>
      <c r="J17" s="240"/>
      <c r="K17" s="240"/>
      <c r="L17" s="240"/>
      <c r="P17" s="14"/>
    </row>
    <row r="18" spans="2:16" ht="15.6" customHeight="1" x14ac:dyDescent="0.25">
      <c r="B18" s="13"/>
      <c r="C18" s="240"/>
      <c r="D18" s="240"/>
      <c r="E18" s="240"/>
      <c r="F18" s="240"/>
      <c r="G18" s="240"/>
      <c r="H18" s="240"/>
      <c r="I18" s="240"/>
      <c r="J18" s="240"/>
      <c r="K18" s="240"/>
      <c r="L18" s="240"/>
      <c r="P18" s="14"/>
    </row>
    <row r="19" spans="2:16" ht="15.6" customHeight="1" x14ac:dyDescent="0.25">
      <c r="B19" s="13"/>
      <c r="C19" s="240"/>
      <c r="D19" s="240"/>
      <c r="E19" s="240"/>
      <c r="F19" s="240"/>
      <c r="G19" s="240"/>
      <c r="H19" s="240"/>
      <c r="I19" s="240"/>
      <c r="J19" s="240"/>
      <c r="K19" s="240"/>
      <c r="L19" s="240"/>
      <c r="P19" s="14"/>
    </row>
    <row r="20" spans="2:16" ht="15.6" customHeight="1" x14ac:dyDescent="0.25">
      <c r="B20" s="13"/>
      <c r="C20" s="240"/>
      <c r="D20" s="240"/>
      <c r="E20" s="240"/>
      <c r="F20" s="240"/>
      <c r="G20" s="240"/>
      <c r="H20" s="240"/>
      <c r="I20" s="240"/>
      <c r="J20" s="240"/>
      <c r="K20" s="240"/>
      <c r="L20" s="240"/>
      <c r="P20" s="14"/>
    </row>
    <row r="21" spans="2:16" ht="15.6" customHeight="1" x14ac:dyDescent="0.25">
      <c r="B21" s="13"/>
      <c r="C21" s="240"/>
      <c r="D21" s="240"/>
      <c r="E21" s="240"/>
      <c r="F21" s="240"/>
      <c r="G21" s="240"/>
      <c r="H21" s="240"/>
      <c r="I21" s="240"/>
      <c r="J21" s="240"/>
      <c r="K21" s="240"/>
      <c r="L21" s="240"/>
      <c r="P21" s="14"/>
    </row>
    <row r="22" spans="2:16" ht="15.6" customHeight="1" x14ac:dyDescent="0.25">
      <c r="B22" s="13"/>
      <c r="C22" s="240"/>
      <c r="D22" s="240"/>
      <c r="E22" s="240"/>
      <c r="F22" s="240"/>
      <c r="G22" s="240"/>
      <c r="H22" s="240"/>
      <c r="I22" s="240"/>
      <c r="J22" s="240"/>
      <c r="K22" s="240"/>
      <c r="L22" s="240"/>
      <c r="P22" s="14"/>
    </row>
    <row r="23" spans="2:16" ht="15.6" customHeight="1" x14ac:dyDescent="0.25">
      <c r="B23" s="13"/>
      <c r="C23" s="240"/>
      <c r="D23" s="240"/>
      <c r="E23" s="240"/>
      <c r="F23" s="240"/>
      <c r="G23" s="240"/>
      <c r="H23" s="240"/>
      <c r="I23" s="240"/>
      <c r="J23" s="240"/>
      <c r="K23" s="240"/>
      <c r="L23" s="240"/>
      <c r="P23" s="14"/>
    </row>
    <row r="24" spans="2:16" ht="15.6" customHeight="1" x14ac:dyDescent="0.25">
      <c r="B24" s="13"/>
      <c r="C24" s="240"/>
      <c r="D24" s="240"/>
      <c r="E24" s="240"/>
      <c r="F24" s="240"/>
      <c r="G24" s="240"/>
      <c r="H24" s="240"/>
      <c r="I24" s="240"/>
      <c r="J24" s="240"/>
      <c r="K24" s="240"/>
      <c r="L24" s="240"/>
      <c r="P24" s="14"/>
    </row>
    <row r="25" spans="2:16" ht="16.5" thickBot="1" x14ac:dyDescent="0.3">
      <c r="B25" s="15"/>
      <c r="C25" s="16"/>
      <c r="D25" s="16"/>
      <c r="E25" s="16"/>
      <c r="F25" s="16"/>
      <c r="G25" s="16"/>
      <c r="H25" s="16"/>
      <c r="I25" s="16"/>
      <c r="J25" s="16"/>
      <c r="K25" s="16"/>
      <c r="L25" s="16"/>
      <c r="M25" s="19"/>
      <c r="N25" s="16"/>
      <c r="O25" s="16"/>
      <c r="P25" s="17"/>
    </row>
    <row r="26" spans="2:16" ht="4.1500000000000004" customHeight="1" thickBot="1" x14ac:dyDescent="0.3"/>
    <row r="27" spans="2:16" x14ac:dyDescent="0.25">
      <c r="B27" s="10"/>
      <c r="C27" s="11"/>
      <c r="D27" s="11"/>
      <c r="E27" s="11"/>
      <c r="F27" s="11"/>
      <c r="G27" s="11"/>
      <c r="H27" s="11"/>
      <c r="I27" s="11"/>
      <c r="J27" s="11"/>
      <c r="K27" s="11"/>
      <c r="L27" s="11"/>
      <c r="M27" s="11"/>
      <c r="N27" s="11"/>
      <c r="O27" s="11"/>
      <c r="P27" s="12"/>
    </row>
    <row r="28" spans="2:16" ht="15.6" customHeight="1" x14ac:dyDescent="0.25">
      <c r="B28" s="13"/>
      <c r="C28" s="241" t="s">
        <v>122</v>
      </c>
      <c r="D28" s="242"/>
      <c r="E28" s="242"/>
      <c r="F28" s="242"/>
      <c r="G28" s="242"/>
      <c r="H28" s="242"/>
      <c r="I28" s="242"/>
      <c r="J28" s="242"/>
      <c r="K28" s="242"/>
      <c r="L28" s="242"/>
      <c r="P28" s="14"/>
    </row>
    <row r="29" spans="2:16" ht="15.6" customHeight="1" x14ac:dyDescent="0.25">
      <c r="B29" s="13"/>
      <c r="C29" s="242"/>
      <c r="D29" s="242"/>
      <c r="E29" s="242"/>
      <c r="F29" s="242"/>
      <c r="G29" s="242"/>
      <c r="H29" s="242"/>
      <c r="I29" s="242"/>
      <c r="J29" s="242"/>
      <c r="K29" s="242"/>
      <c r="L29" s="242"/>
      <c r="P29" s="14"/>
    </row>
    <row r="30" spans="2:16" ht="15.6" customHeight="1" x14ac:dyDescent="0.25">
      <c r="B30" s="13"/>
      <c r="C30" s="242"/>
      <c r="D30" s="242"/>
      <c r="E30" s="242"/>
      <c r="F30" s="242"/>
      <c r="G30" s="242"/>
      <c r="H30" s="242"/>
      <c r="I30" s="242"/>
      <c r="J30" s="242"/>
      <c r="K30" s="242"/>
      <c r="L30" s="242"/>
      <c r="P30" s="14"/>
    </row>
    <row r="31" spans="2:16" ht="15.6" customHeight="1" x14ac:dyDescent="0.25">
      <c r="B31" s="13"/>
      <c r="C31" s="242"/>
      <c r="D31" s="242"/>
      <c r="E31" s="242"/>
      <c r="F31" s="242"/>
      <c r="G31" s="242"/>
      <c r="H31" s="242"/>
      <c r="I31" s="242"/>
      <c r="J31" s="242"/>
      <c r="K31" s="242"/>
      <c r="L31" s="242"/>
      <c r="P31" s="14"/>
    </row>
    <row r="32" spans="2:16" ht="15.6" customHeight="1" x14ac:dyDescent="0.25">
      <c r="B32" s="13"/>
      <c r="C32" s="242"/>
      <c r="D32" s="242"/>
      <c r="E32" s="242"/>
      <c r="F32" s="242"/>
      <c r="G32" s="242"/>
      <c r="H32" s="242"/>
      <c r="I32" s="242"/>
      <c r="J32" s="242"/>
      <c r="K32" s="242"/>
      <c r="L32" s="242"/>
      <c r="P32" s="14"/>
    </row>
    <row r="33" spans="2:16" ht="15.6" customHeight="1" x14ac:dyDescent="0.25">
      <c r="B33" s="13"/>
      <c r="C33" s="242"/>
      <c r="D33" s="242"/>
      <c r="E33" s="242"/>
      <c r="F33" s="242"/>
      <c r="G33" s="242"/>
      <c r="H33" s="242"/>
      <c r="I33" s="242"/>
      <c r="J33" s="242"/>
      <c r="K33" s="242"/>
      <c r="L33" s="242"/>
      <c r="P33" s="14"/>
    </row>
    <row r="34" spans="2:16" ht="15.6" customHeight="1" x14ac:dyDescent="0.25">
      <c r="B34" s="13"/>
      <c r="C34" s="242"/>
      <c r="D34" s="242"/>
      <c r="E34" s="242"/>
      <c r="F34" s="242"/>
      <c r="G34" s="242"/>
      <c r="H34" s="242"/>
      <c r="I34" s="242"/>
      <c r="J34" s="242"/>
      <c r="K34" s="242"/>
      <c r="L34" s="242"/>
      <c r="P34" s="14"/>
    </row>
    <row r="35" spans="2:16" ht="15.6" customHeight="1" x14ac:dyDescent="0.25">
      <c r="B35" s="13"/>
      <c r="C35" s="242"/>
      <c r="D35" s="242"/>
      <c r="E35" s="242"/>
      <c r="F35" s="242"/>
      <c r="G35" s="242"/>
      <c r="H35" s="242"/>
      <c r="I35" s="242"/>
      <c r="J35" s="242"/>
      <c r="K35" s="242"/>
      <c r="L35" s="242"/>
      <c r="P35" s="14"/>
    </row>
    <row r="36" spans="2:16" ht="15.6" customHeight="1" x14ac:dyDescent="0.25">
      <c r="B36" s="13"/>
      <c r="C36" s="242"/>
      <c r="D36" s="242"/>
      <c r="E36" s="242"/>
      <c r="F36" s="242"/>
      <c r="G36" s="242"/>
      <c r="H36" s="242"/>
      <c r="I36" s="242"/>
      <c r="J36" s="242"/>
      <c r="K36" s="242"/>
      <c r="L36" s="242"/>
      <c r="P36" s="14"/>
    </row>
    <row r="37" spans="2:16" ht="15.6" customHeight="1" x14ac:dyDescent="0.25">
      <c r="B37" s="13"/>
      <c r="C37" s="242"/>
      <c r="D37" s="242"/>
      <c r="E37" s="242"/>
      <c r="F37" s="242"/>
      <c r="G37" s="242"/>
      <c r="H37" s="242"/>
      <c r="I37" s="242"/>
      <c r="J37" s="242"/>
      <c r="K37" s="242"/>
      <c r="L37" s="242"/>
      <c r="P37" s="14"/>
    </row>
    <row r="38" spans="2:16" ht="16.5" thickBot="1" x14ac:dyDescent="0.3">
      <c r="B38" s="15"/>
      <c r="C38" s="16"/>
      <c r="D38" s="16"/>
      <c r="E38" s="16"/>
      <c r="F38" s="16"/>
      <c r="G38" s="16"/>
      <c r="H38" s="16"/>
      <c r="I38" s="16"/>
      <c r="J38" s="16"/>
      <c r="K38" s="16"/>
      <c r="L38" s="16"/>
      <c r="M38" s="19"/>
      <c r="N38" s="16"/>
      <c r="O38" s="16"/>
      <c r="P38" s="17"/>
    </row>
    <row r="39" spans="2:16" ht="6.6" customHeight="1" thickBot="1" x14ac:dyDescent="0.3"/>
    <row r="40" spans="2:16" x14ac:dyDescent="0.25">
      <c r="B40" s="10"/>
      <c r="C40" s="11"/>
      <c r="D40" s="11"/>
      <c r="E40" s="11"/>
      <c r="F40" s="11"/>
      <c r="G40" s="11"/>
      <c r="H40" s="11"/>
      <c r="I40" s="11"/>
      <c r="J40" s="11"/>
      <c r="K40" s="11"/>
      <c r="L40" s="11"/>
      <c r="M40" s="11"/>
      <c r="N40" s="11"/>
      <c r="O40" s="11"/>
      <c r="P40" s="12"/>
    </row>
    <row r="41" spans="2:16" ht="15.6" customHeight="1" x14ac:dyDescent="0.25">
      <c r="B41" s="13"/>
      <c r="C41" s="241" t="s">
        <v>178</v>
      </c>
      <c r="D41" s="242"/>
      <c r="E41" s="242"/>
      <c r="F41" s="242"/>
      <c r="G41" s="242"/>
      <c r="H41" s="242"/>
      <c r="I41" s="242"/>
      <c r="J41" s="242"/>
      <c r="K41" s="242"/>
      <c r="L41" s="242"/>
      <c r="P41" s="14"/>
    </row>
    <row r="42" spans="2:16" ht="15.6" customHeight="1" x14ac:dyDescent="0.25">
      <c r="B42" s="13"/>
      <c r="C42" s="242"/>
      <c r="D42" s="242"/>
      <c r="E42" s="242"/>
      <c r="F42" s="242"/>
      <c r="G42" s="242"/>
      <c r="H42" s="242"/>
      <c r="I42" s="242"/>
      <c r="J42" s="242"/>
      <c r="K42" s="242"/>
      <c r="L42" s="242"/>
      <c r="P42" s="14"/>
    </row>
    <row r="43" spans="2:16" ht="15.6" customHeight="1" x14ac:dyDescent="0.25">
      <c r="B43" s="13"/>
      <c r="C43" s="242"/>
      <c r="D43" s="242"/>
      <c r="E43" s="242"/>
      <c r="F43" s="242"/>
      <c r="G43" s="242"/>
      <c r="H43" s="242"/>
      <c r="I43" s="242"/>
      <c r="J43" s="242"/>
      <c r="K43" s="242"/>
      <c r="L43" s="242"/>
      <c r="P43" s="14"/>
    </row>
    <row r="44" spans="2:16" ht="15.6" customHeight="1" x14ac:dyDescent="0.25">
      <c r="B44" s="13"/>
      <c r="C44" s="242"/>
      <c r="D44" s="242"/>
      <c r="E44" s="242"/>
      <c r="F44" s="242"/>
      <c r="G44" s="242"/>
      <c r="H44" s="242"/>
      <c r="I44" s="242"/>
      <c r="J44" s="242"/>
      <c r="K44" s="242"/>
      <c r="L44" s="242"/>
      <c r="P44" s="14"/>
    </row>
    <row r="45" spans="2:16" ht="15.6" customHeight="1" x14ac:dyDescent="0.25">
      <c r="B45" s="13"/>
      <c r="C45" s="242"/>
      <c r="D45" s="242"/>
      <c r="E45" s="242"/>
      <c r="F45" s="242"/>
      <c r="G45" s="242"/>
      <c r="H45" s="242"/>
      <c r="I45" s="242"/>
      <c r="J45" s="242"/>
      <c r="K45" s="242"/>
      <c r="L45" s="242"/>
      <c r="P45" s="14"/>
    </row>
    <row r="46" spans="2:16" ht="15.6" customHeight="1" x14ac:dyDescent="0.25">
      <c r="B46" s="13"/>
      <c r="C46" s="242"/>
      <c r="D46" s="242"/>
      <c r="E46" s="242"/>
      <c r="F46" s="242"/>
      <c r="G46" s="242"/>
      <c r="H46" s="242"/>
      <c r="I46" s="242"/>
      <c r="J46" s="242"/>
      <c r="K46" s="242"/>
      <c r="L46" s="242"/>
      <c r="P46" s="14"/>
    </row>
    <row r="47" spans="2:16" ht="15.6" customHeight="1" x14ac:dyDescent="0.25">
      <c r="B47" s="13"/>
      <c r="C47" s="242"/>
      <c r="D47" s="242"/>
      <c r="E47" s="242"/>
      <c r="F47" s="242"/>
      <c r="G47" s="242"/>
      <c r="H47" s="242"/>
      <c r="I47" s="242"/>
      <c r="J47" s="242"/>
      <c r="K47" s="242"/>
      <c r="L47" s="242"/>
      <c r="P47" s="14"/>
    </row>
    <row r="48" spans="2:16" ht="15.6" customHeight="1" x14ac:dyDescent="0.25">
      <c r="B48" s="13"/>
      <c r="C48" s="242"/>
      <c r="D48" s="242"/>
      <c r="E48" s="242"/>
      <c r="F48" s="242"/>
      <c r="G48" s="242"/>
      <c r="H48" s="242"/>
      <c r="I48" s="242"/>
      <c r="J48" s="242"/>
      <c r="K48" s="242"/>
      <c r="L48" s="242"/>
      <c r="P48" s="14"/>
    </row>
    <row r="49" spans="2:16" ht="15.6" customHeight="1" x14ac:dyDescent="0.25">
      <c r="B49" s="13"/>
      <c r="C49" s="242"/>
      <c r="D49" s="242"/>
      <c r="E49" s="242"/>
      <c r="F49" s="242"/>
      <c r="G49" s="242"/>
      <c r="H49" s="242"/>
      <c r="I49" s="242"/>
      <c r="J49" s="242"/>
      <c r="K49" s="242"/>
      <c r="L49" s="242"/>
      <c r="P49" s="14"/>
    </row>
    <row r="50" spans="2:16" ht="15.6" customHeight="1" x14ac:dyDescent="0.25">
      <c r="B50" s="13"/>
      <c r="C50" s="242"/>
      <c r="D50" s="242"/>
      <c r="E50" s="242"/>
      <c r="F50" s="242"/>
      <c r="G50" s="242"/>
      <c r="H50" s="242"/>
      <c r="I50" s="242"/>
      <c r="J50" s="242"/>
      <c r="K50" s="242"/>
      <c r="L50" s="242"/>
      <c r="P50" s="14"/>
    </row>
    <row r="51" spans="2:16" ht="16.5" thickBot="1" x14ac:dyDescent="0.3">
      <c r="B51" s="15"/>
      <c r="C51" s="16"/>
      <c r="D51" s="16"/>
      <c r="E51" s="16"/>
      <c r="F51" s="16"/>
      <c r="G51" s="16"/>
      <c r="H51" s="16"/>
      <c r="I51" s="16"/>
      <c r="J51" s="16"/>
      <c r="K51" s="16"/>
      <c r="L51" s="16"/>
      <c r="M51" s="19"/>
      <c r="N51" s="16"/>
      <c r="O51" s="16"/>
      <c r="P51" s="17"/>
    </row>
    <row r="52" spans="2:16" ht="7.9" customHeight="1" thickBot="1" x14ac:dyDescent="0.3"/>
    <row r="53" spans="2:16" x14ac:dyDescent="0.25">
      <c r="B53" s="10"/>
      <c r="C53" s="11"/>
      <c r="D53" s="11"/>
      <c r="E53" s="11"/>
      <c r="F53" s="11"/>
      <c r="G53" s="11"/>
      <c r="H53" s="11"/>
      <c r="I53" s="11"/>
      <c r="J53" s="11"/>
      <c r="K53" s="11"/>
      <c r="L53" s="11"/>
      <c r="M53" s="11"/>
      <c r="N53" s="11"/>
      <c r="O53" s="11"/>
      <c r="P53" s="12"/>
    </row>
    <row r="54" spans="2:16" ht="15.6" customHeight="1" x14ac:dyDescent="0.25">
      <c r="B54" s="13"/>
      <c r="C54" s="243" t="s">
        <v>123</v>
      </c>
      <c r="D54" s="243"/>
      <c r="E54" s="243"/>
      <c r="F54" s="243"/>
      <c r="G54" s="243"/>
      <c r="H54" s="243"/>
      <c r="I54" s="243"/>
      <c r="J54" s="243"/>
      <c r="K54" s="243"/>
      <c r="L54" s="243"/>
      <c r="P54" s="14"/>
    </row>
    <row r="55" spans="2:16" ht="15.6" customHeight="1" x14ac:dyDescent="0.25">
      <c r="B55" s="13"/>
      <c r="C55" s="243"/>
      <c r="D55" s="243"/>
      <c r="E55" s="243"/>
      <c r="F55" s="243"/>
      <c r="G55" s="243"/>
      <c r="H55" s="243"/>
      <c r="I55" s="243"/>
      <c r="J55" s="243"/>
      <c r="K55" s="243"/>
      <c r="L55" s="243"/>
      <c r="P55" s="14"/>
    </row>
    <row r="56" spans="2:16" ht="15.6" customHeight="1" x14ac:dyDescent="0.25">
      <c r="B56" s="13"/>
      <c r="C56" s="243"/>
      <c r="D56" s="243"/>
      <c r="E56" s="243"/>
      <c r="F56" s="243"/>
      <c r="G56" s="243"/>
      <c r="H56" s="243"/>
      <c r="I56" s="243"/>
      <c r="J56" s="243"/>
      <c r="K56" s="243"/>
      <c r="L56" s="243"/>
      <c r="P56" s="14"/>
    </row>
    <row r="57" spans="2:16" ht="15.6" customHeight="1" x14ac:dyDescent="0.25">
      <c r="B57" s="13"/>
      <c r="C57" s="243"/>
      <c r="D57" s="243"/>
      <c r="E57" s="243"/>
      <c r="F57" s="243"/>
      <c r="G57" s="243"/>
      <c r="H57" s="243"/>
      <c r="I57" s="243"/>
      <c r="J57" s="243"/>
      <c r="K57" s="243"/>
      <c r="L57" s="243"/>
      <c r="P57" s="14"/>
    </row>
    <row r="58" spans="2:16" ht="15.6" customHeight="1" x14ac:dyDescent="0.25">
      <c r="B58" s="13"/>
      <c r="C58" s="243"/>
      <c r="D58" s="243"/>
      <c r="E58" s="243"/>
      <c r="F58" s="243"/>
      <c r="G58" s="243"/>
      <c r="H58" s="243"/>
      <c r="I58" s="243"/>
      <c r="J58" s="243"/>
      <c r="K58" s="243"/>
      <c r="L58" s="243"/>
      <c r="P58" s="14"/>
    </row>
    <row r="59" spans="2:16" ht="15.6" customHeight="1" x14ac:dyDescent="0.25">
      <c r="B59" s="13"/>
      <c r="C59" s="243"/>
      <c r="D59" s="243"/>
      <c r="E59" s="243"/>
      <c r="F59" s="243"/>
      <c r="G59" s="243"/>
      <c r="H59" s="243"/>
      <c r="I59" s="243"/>
      <c r="J59" s="243"/>
      <c r="K59" s="243"/>
      <c r="L59" s="243"/>
      <c r="P59" s="14"/>
    </row>
    <row r="60" spans="2:16" ht="15.6" customHeight="1" x14ac:dyDescent="0.25">
      <c r="B60" s="13"/>
      <c r="C60" s="243"/>
      <c r="D60" s="243"/>
      <c r="E60" s="243"/>
      <c r="F60" s="243"/>
      <c r="G60" s="243"/>
      <c r="H60" s="243"/>
      <c r="I60" s="243"/>
      <c r="J60" s="243"/>
      <c r="K60" s="243"/>
      <c r="L60" s="243"/>
      <c r="P60" s="14"/>
    </row>
    <row r="61" spans="2:16" ht="15.6" customHeight="1" x14ac:dyDescent="0.25">
      <c r="B61" s="13"/>
      <c r="C61" s="243"/>
      <c r="D61" s="243"/>
      <c r="E61" s="243"/>
      <c r="F61" s="243"/>
      <c r="G61" s="243"/>
      <c r="H61" s="243"/>
      <c r="I61" s="243"/>
      <c r="J61" s="243"/>
      <c r="K61" s="243"/>
      <c r="L61" s="243"/>
      <c r="P61" s="14"/>
    </row>
    <row r="62" spans="2:16" ht="15.6" customHeight="1" x14ac:dyDescent="0.25">
      <c r="B62" s="13"/>
      <c r="C62" s="243"/>
      <c r="D62" s="243"/>
      <c r="E62" s="243"/>
      <c r="F62" s="243"/>
      <c r="G62" s="243"/>
      <c r="H62" s="243"/>
      <c r="I62" s="243"/>
      <c r="J62" s="243"/>
      <c r="K62" s="243"/>
      <c r="L62" s="243"/>
      <c r="P62" s="14"/>
    </row>
    <row r="63" spans="2:16" ht="15.6" customHeight="1" x14ac:dyDescent="0.25">
      <c r="B63" s="13"/>
      <c r="C63" s="243"/>
      <c r="D63" s="243"/>
      <c r="E63" s="243"/>
      <c r="F63" s="243"/>
      <c r="G63" s="243"/>
      <c r="H63" s="243"/>
      <c r="I63" s="243"/>
      <c r="J63" s="243"/>
      <c r="K63" s="243"/>
      <c r="L63" s="243"/>
      <c r="P63" s="14"/>
    </row>
    <row r="64" spans="2:16" ht="16.5" thickBot="1" x14ac:dyDescent="0.3">
      <c r="B64" s="15"/>
      <c r="C64" s="16"/>
      <c r="D64" s="16"/>
      <c r="E64" s="16"/>
      <c r="F64" s="16"/>
      <c r="G64" s="16"/>
      <c r="H64" s="16"/>
      <c r="I64" s="16"/>
      <c r="J64" s="16"/>
      <c r="K64" s="16"/>
      <c r="L64" s="16"/>
      <c r="M64" s="19"/>
      <c r="N64" s="16"/>
      <c r="O64" s="16"/>
      <c r="P64" s="17"/>
    </row>
    <row r="65" spans="2:16" ht="7.15" customHeight="1" thickBot="1" x14ac:dyDescent="0.3"/>
    <row r="66" spans="2:16" x14ac:dyDescent="0.25">
      <c r="B66" s="10"/>
      <c r="C66" s="11"/>
      <c r="D66" s="11"/>
      <c r="E66" s="11"/>
      <c r="F66" s="11"/>
      <c r="G66" s="11"/>
      <c r="H66" s="11"/>
      <c r="I66" s="11"/>
      <c r="J66" s="11"/>
      <c r="K66" s="11"/>
      <c r="L66" s="11"/>
      <c r="M66" s="11"/>
      <c r="N66" s="11"/>
      <c r="O66" s="11"/>
      <c r="P66" s="12"/>
    </row>
    <row r="67" spans="2:16" ht="15.6" customHeight="1" x14ac:dyDescent="0.25">
      <c r="B67" s="13"/>
      <c r="C67" s="243" t="s">
        <v>124</v>
      </c>
      <c r="D67" s="243"/>
      <c r="E67" s="243"/>
      <c r="F67" s="243"/>
      <c r="G67" s="243"/>
      <c r="H67" s="243"/>
      <c r="I67" s="243"/>
      <c r="J67" s="243"/>
      <c r="K67" s="243"/>
      <c r="L67" s="243"/>
      <c r="P67" s="14"/>
    </row>
    <row r="68" spans="2:16" ht="15.6" customHeight="1" x14ac:dyDescent="0.25">
      <c r="B68" s="13"/>
      <c r="C68" s="243"/>
      <c r="D68" s="243"/>
      <c r="E68" s="243"/>
      <c r="F68" s="243"/>
      <c r="G68" s="243"/>
      <c r="H68" s="243"/>
      <c r="I68" s="243"/>
      <c r="J68" s="243"/>
      <c r="K68" s="243"/>
      <c r="L68" s="243"/>
      <c r="P68" s="14"/>
    </row>
    <row r="69" spans="2:16" ht="15.6" customHeight="1" x14ac:dyDescent="0.25">
      <c r="B69" s="13"/>
      <c r="C69" s="243"/>
      <c r="D69" s="243"/>
      <c r="E69" s="243"/>
      <c r="F69" s="243"/>
      <c r="G69" s="243"/>
      <c r="H69" s="243"/>
      <c r="I69" s="243"/>
      <c r="J69" s="243"/>
      <c r="K69" s="243"/>
      <c r="L69" s="243"/>
      <c r="P69" s="14"/>
    </row>
    <row r="70" spans="2:16" ht="15.6" customHeight="1" x14ac:dyDescent="0.25">
      <c r="B70" s="13"/>
      <c r="C70" s="243"/>
      <c r="D70" s="243"/>
      <c r="E70" s="243"/>
      <c r="F70" s="243"/>
      <c r="G70" s="243"/>
      <c r="H70" s="243"/>
      <c r="I70" s="243"/>
      <c r="J70" s="243"/>
      <c r="K70" s="243"/>
      <c r="L70" s="243"/>
      <c r="P70" s="14"/>
    </row>
    <row r="71" spans="2:16" ht="15.6" customHeight="1" x14ac:dyDescent="0.25">
      <c r="B71" s="13"/>
      <c r="C71" s="243"/>
      <c r="D71" s="243"/>
      <c r="E71" s="243"/>
      <c r="F71" s="243"/>
      <c r="G71" s="243"/>
      <c r="H71" s="243"/>
      <c r="I71" s="243"/>
      <c r="J71" s="243"/>
      <c r="K71" s="243"/>
      <c r="L71" s="243"/>
      <c r="P71" s="14"/>
    </row>
    <row r="72" spans="2:16" ht="15.6" customHeight="1" x14ac:dyDescent="0.25">
      <c r="B72" s="13"/>
      <c r="C72" s="243"/>
      <c r="D72" s="243"/>
      <c r="E72" s="243"/>
      <c r="F72" s="243"/>
      <c r="G72" s="243"/>
      <c r="H72" s="243"/>
      <c r="I72" s="243"/>
      <c r="J72" s="243"/>
      <c r="K72" s="243"/>
      <c r="L72" s="243"/>
      <c r="P72" s="14"/>
    </row>
    <row r="73" spans="2:16" ht="15.6" customHeight="1" x14ac:dyDescent="0.25">
      <c r="B73" s="13"/>
      <c r="C73" s="243"/>
      <c r="D73" s="243"/>
      <c r="E73" s="243"/>
      <c r="F73" s="243"/>
      <c r="G73" s="243"/>
      <c r="H73" s="243"/>
      <c r="I73" s="243"/>
      <c r="J73" s="243"/>
      <c r="K73" s="243"/>
      <c r="L73" s="243"/>
      <c r="P73" s="14"/>
    </row>
    <row r="74" spans="2:16" ht="15.6" customHeight="1" x14ac:dyDescent="0.25">
      <c r="B74" s="13"/>
      <c r="C74" s="243"/>
      <c r="D74" s="243"/>
      <c r="E74" s="243"/>
      <c r="F74" s="243"/>
      <c r="G74" s="243"/>
      <c r="H74" s="243"/>
      <c r="I74" s="243"/>
      <c r="J74" s="243"/>
      <c r="K74" s="243"/>
      <c r="L74" s="243"/>
      <c r="P74" s="14"/>
    </row>
    <row r="75" spans="2:16" ht="15.6" customHeight="1" x14ac:dyDescent="0.25">
      <c r="B75" s="13"/>
      <c r="C75" s="243"/>
      <c r="D75" s="243"/>
      <c r="E75" s="243"/>
      <c r="F75" s="243"/>
      <c r="G75" s="243"/>
      <c r="H75" s="243"/>
      <c r="I75" s="243"/>
      <c r="J75" s="243"/>
      <c r="K75" s="243"/>
      <c r="L75" s="243"/>
      <c r="P75" s="14"/>
    </row>
    <row r="76" spans="2:16" ht="15.6" customHeight="1" x14ac:dyDescent="0.25">
      <c r="B76" s="13"/>
      <c r="C76" s="243"/>
      <c r="D76" s="243"/>
      <c r="E76" s="243"/>
      <c r="F76" s="243"/>
      <c r="G76" s="243"/>
      <c r="H76" s="243"/>
      <c r="I76" s="243"/>
      <c r="J76" s="243"/>
      <c r="K76" s="243"/>
      <c r="L76" s="243"/>
      <c r="P76" s="14"/>
    </row>
    <row r="77" spans="2:16" ht="16.5" thickBot="1" x14ac:dyDescent="0.3">
      <c r="B77" s="15"/>
      <c r="C77" s="16"/>
      <c r="D77" s="16"/>
      <c r="E77" s="16"/>
      <c r="F77" s="16"/>
      <c r="G77" s="16"/>
      <c r="H77" s="16"/>
      <c r="I77" s="16"/>
      <c r="J77" s="16"/>
      <c r="K77" s="16"/>
      <c r="L77" s="16"/>
      <c r="M77" s="19"/>
      <c r="N77" s="16"/>
      <c r="O77" s="16"/>
      <c r="P77" s="17"/>
    </row>
    <row r="78" spans="2:16" ht="5.45" customHeight="1" thickBot="1" x14ac:dyDescent="0.3"/>
    <row r="79" spans="2:16" x14ac:dyDescent="0.25">
      <c r="B79" s="10"/>
      <c r="C79" s="11"/>
      <c r="D79" s="11"/>
      <c r="E79" s="11"/>
      <c r="F79" s="11"/>
      <c r="G79" s="11"/>
      <c r="H79" s="11"/>
      <c r="I79" s="11"/>
      <c r="J79" s="11"/>
      <c r="K79" s="11"/>
      <c r="L79" s="11"/>
      <c r="M79" s="11"/>
      <c r="N79" s="11"/>
      <c r="O79" s="11"/>
      <c r="P79" s="12"/>
    </row>
    <row r="80" spans="2:16" ht="15.6" customHeight="1" x14ac:dyDescent="0.25">
      <c r="B80" s="244" t="s">
        <v>125</v>
      </c>
      <c r="C80" s="245"/>
      <c r="D80" s="245"/>
      <c r="E80" s="245"/>
      <c r="F80" s="245"/>
      <c r="G80" s="245"/>
      <c r="H80" s="245"/>
      <c r="I80" s="245"/>
      <c r="J80" s="245"/>
      <c r="K80" s="245"/>
      <c r="L80" s="245"/>
      <c r="P80" s="14"/>
    </row>
    <row r="81" spans="2:16" ht="15.6" customHeight="1" x14ac:dyDescent="0.25">
      <c r="B81" s="244"/>
      <c r="C81" s="245"/>
      <c r="D81" s="245"/>
      <c r="E81" s="245"/>
      <c r="F81" s="245"/>
      <c r="G81" s="245"/>
      <c r="H81" s="245"/>
      <c r="I81" s="245"/>
      <c r="J81" s="245"/>
      <c r="K81" s="245"/>
      <c r="L81" s="245"/>
      <c r="P81" s="14"/>
    </row>
    <row r="82" spans="2:16" ht="15.6" customHeight="1" x14ac:dyDescent="0.25">
      <c r="B82" s="244"/>
      <c r="C82" s="245"/>
      <c r="D82" s="245"/>
      <c r="E82" s="245"/>
      <c r="F82" s="245"/>
      <c r="G82" s="245"/>
      <c r="H82" s="245"/>
      <c r="I82" s="245"/>
      <c r="J82" s="245"/>
      <c r="K82" s="245"/>
      <c r="L82" s="245"/>
      <c r="P82" s="14"/>
    </row>
    <row r="83" spans="2:16" ht="15.6" customHeight="1" x14ac:dyDescent="0.25">
      <c r="B83" s="244"/>
      <c r="C83" s="245"/>
      <c r="D83" s="245"/>
      <c r="E83" s="245"/>
      <c r="F83" s="245"/>
      <c r="G83" s="245"/>
      <c r="H83" s="245"/>
      <c r="I83" s="245"/>
      <c r="J83" s="245"/>
      <c r="K83" s="245"/>
      <c r="L83" s="245"/>
      <c r="P83" s="14"/>
    </row>
    <row r="84" spans="2:16" ht="15.6" customHeight="1" x14ac:dyDescent="0.25">
      <c r="B84" s="244"/>
      <c r="C84" s="245"/>
      <c r="D84" s="245"/>
      <c r="E84" s="245"/>
      <c r="F84" s="245"/>
      <c r="G84" s="245"/>
      <c r="H84" s="245"/>
      <c r="I84" s="245"/>
      <c r="J84" s="245"/>
      <c r="K84" s="245"/>
      <c r="L84" s="245"/>
      <c r="P84" s="14"/>
    </row>
    <row r="85" spans="2:16" ht="15.6" customHeight="1" x14ac:dyDescent="0.25">
      <c r="B85" s="244"/>
      <c r="C85" s="245"/>
      <c r="D85" s="245"/>
      <c r="E85" s="245"/>
      <c r="F85" s="245"/>
      <c r="G85" s="245"/>
      <c r="H85" s="245"/>
      <c r="I85" s="245"/>
      <c r="J85" s="245"/>
      <c r="K85" s="245"/>
      <c r="L85" s="245"/>
      <c r="P85" s="14"/>
    </row>
    <row r="86" spans="2:16" ht="15.6" customHeight="1" x14ac:dyDescent="0.25">
      <c r="B86" s="244"/>
      <c r="C86" s="245"/>
      <c r="D86" s="245"/>
      <c r="E86" s="245"/>
      <c r="F86" s="245"/>
      <c r="G86" s="245"/>
      <c r="H86" s="245"/>
      <c r="I86" s="245"/>
      <c r="J86" s="245"/>
      <c r="K86" s="245"/>
      <c r="L86" s="245"/>
      <c r="P86" s="14"/>
    </row>
    <row r="87" spans="2:16" ht="15.6" customHeight="1" x14ac:dyDescent="0.25">
      <c r="B87" s="244"/>
      <c r="C87" s="245"/>
      <c r="D87" s="245"/>
      <c r="E87" s="245"/>
      <c r="F87" s="245"/>
      <c r="G87" s="245"/>
      <c r="H87" s="245"/>
      <c r="I87" s="245"/>
      <c r="J87" s="245"/>
      <c r="K87" s="245"/>
      <c r="L87" s="245"/>
      <c r="P87" s="14"/>
    </row>
    <row r="88" spans="2:16" ht="15.6" customHeight="1" x14ac:dyDescent="0.25">
      <c r="B88" s="244"/>
      <c r="C88" s="245"/>
      <c r="D88" s="245"/>
      <c r="E88" s="245"/>
      <c r="F88" s="245"/>
      <c r="G88" s="245"/>
      <c r="H88" s="245"/>
      <c r="I88" s="245"/>
      <c r="J88" s="245"/>
      <c r="K88" s="245"/>
      <c r="L88" s="245"/>
      <c r="P88" s="14"/>
    </row>
    <row r="89" spans="2:16" ht="15.6" customHeight="1" x14ac:dyDescent="0.25">
      <c r="B89" s="244"/>
      <c r="C89" s="245"/>
      <c r="D89" s="245"/>
      <c r="E89" s="245"/>
      <c r="F89" s="245"/>
      <c r="G89" s="245"/>
      <c r="H89" s="245"/>
      <c r="I89" s="245"/>
      <c r="J89" s="245"/>
      <c r="K89" s="245"/>
      <c r="L89" s="245"/>
      <c r="P89" s="14"/>
    </row>
    <row r="90" spans="2:16" ht="16.5" thickBot="1" x14ac:dyDescent="0.3">
      <c r="B90" s="15"/>
      <c r="C90" s="16"/>
      <c r="D90" s="16"/>
      <c r="E90" s="16"/>
      <c r="F90" s="16"/>
      <c r="G90" s="16"/>
      <c r="H90" s="16"/>
      <c r="I90" s="16"/>
      <c r="J90" s="16"/>
      <c r="K90" s="16"/>
      <c r="L90" s="16"/>
      <c r="M90" s="19"/>
      <c r="N90" s="16"/>
      <c r="O90" s="16"/>
      <c r="P90" s="17"/>
    </row>
    <row r="91" spans="2:16" ht="7.9" customHeight="1" thickBot="1" x14ac:dyDescent="0.3"/>
    <row r="92" spans="2:16" x14ac:dyDescent="0.25">
      <c r="B92" s="10"/>
      <c r="C92" s="11"/>
      <c r="D92" s="11"/>
      <c r="E92" s="11"/>
      <c r="F92" s="11"/>
      <c r="G92" s="11"/>
      <c r="H92" s="11"/>
      <c r="I92" s="11"/>
      <c r="J92" s="11"/>
      <c r="K92" s="11"/>
      <c r="L92" s="11"/>
      <c r="M92" s="11"/>
      <c r="N92" s="11"/>
      <c r="O92" s="11"/>
      <c r="P92" s="12"/>
    </row>
    <row r="93" spans="2:16" ht="15.6" customHeight="1" x14ac:dyDescent="0.25">
      <c r="B93" s="244" t="s">
        <v>126</v>
      </c>
      <c r="C93" s="245"/>
      <c r="D93" s="245"/>
      <c r="E93" s="245"/>
      <c r="F93" s="245"/>
      <c r="G93" s="245"/>
      <c r="H93" s="245"/>
      <c r="I93" s="245"/>
      <c r="J93" s="245"/>
      <c r="K93" s="245"/>
      <c r="L93" s="245"/>
      <c r="P93" s="14"/>
    </row>
    <row r="94" spans="2:16" ht="15.6" customHeight="1" x14ac:dyDescent="0.25">
      <c r="B94" s="244"/>
      <c r="C94" s="245"/>
      <c r="D94" s="245"/>
      <c r="E94" s="245"/>
      <c r="F94" s="245"/>
      <c r="G94" s="245"/>
      <c r="H94" s="245"/>
      <c r="I94" s="245"/>
      <c r="J94" s="245"/>
      <c r="K94" s="245"/>
      <c r="L94" s="245"/>
      <c r="P94" s="14"/>
    </row>
    <row r="95" spans="2:16" ht="15.6" customHeight="1" x14ac:dyDescent="0.25">
      <c r="B95" s="244"/>
      <c r="C95" s="245"/>
      <c r="D95" s="245"/>
      <c r="E95" s="245"/>
      <c r="F95" s="245"/>
      <c r="G95" s="245"/>
      <c r="H95" s="245"/>
      <c r="I95" s="245"/>
      <c r="J95" s="245"/>
      <c r="K95" s="245"/>
      <c r="L95" s="245"/>
      <c r="P95" s="14"/>
    </row>
    <row r="96" spans="2:16" ht="15.6" customHeight="1" x14ac:dyDescent="0.25">
      <c r="B96" s="244"/>
      <c r="C96" s="245"/>
      <c r="D96" s="245"/>
      <c r="E96" s="245"/>
      <c r="F96" s="245"/>
      <c r="G96" s="245"/>
      <c r="H96" s="245"/>
      <c r="I96" s="245"/>
      <c r="J96" s="245"/>
      <c r="K96" s="245"/>
      <c r="L96" s="245"/>
      <c r="P96" s="14"/>
    </row>
    <row r="97" spans="2:16" ht="15.6" customHeight="1" x14ac:dyDescent="0.25">
      <c r="B97" s="244"/>
      <c r="C97" s="245"/>
      <c r="D97" s="245"/>
      <c r="E97" s="245"/>
      <c r="F97" s="245"/>
      <c r="G97" s="245"/>
      <c r="H97" s="245"/>
      <c r="I97" s="245"/>
      <c r="J97" s="245"/>
      <c r="K97" s="245"/>
      <c r="L97" s="245"/>
      <c r="P97" s="14"/>
    </row>
    <row r="98" spans="2:16" ht="15.6" customHeight="1" x14ac:dyDescent="0.25">
      <c r="B98" s="244"/>
      <c r="C98" s="245"/>
      <c r="D98" s="245"/>
      <c r="E98" s="245"/>
      <c r="F98" s="245"/>
      <c r="G98" s="245"/>
      <c r="H98" s="245"/>
      <c r="I98" s="245"/>
      <c r="J98" s="245"/>
      <c r="K98" s="245"/>
      <c r="L98" s="245"/>
      <c r="P98" s="14"/>
    </row>
    <row r="99" spans="2:16" ht="15.6" customHeight="1" x14ac:dyDescent="0.25">
      <c r="B99" s="244"/>
      <c r="C99" s="245"/>
      <c r="D99" s="245"/>
      <c r="E99" s="245"/>
      <c r="F99" s="245"/>
      <c r="G99" s="245"/>
      <c r="H99" s="245"/>
      <c r="I99" s="245"/>
      <c r="J99" s="245"/>
      <c r="K99" s="245"/>
      <c r="L99" s="245"/>
      <c r="P99" s="14"/>
    </row>
    <row r="100" spans="2:16" ht="15.6" customHeight="1" x14ac:dyDescent="0.25">
      <c r="B100" s="244"/>
      <c r="C100" s="245"/>
      <c r="D100" s="245"/>
      <c r="E100" s="245"/>
      <c r="F100" s="245"/>
      <c r="G100" s="245"/>
      <c r="H100" s="245"/>
      <c r="I100" s="245"/>
      <c r="J100" s="245"/>
      <c r="K100" s="245"/>
      <c r="L100" s="245"/>
      <c r="P100" s="14"/>
    </row>
    <row r="101" spans="2:16" ht="15.6" customHeight="1" x14ac:dyDescent="0.25">
      <c r="B101" s="244"/>
      <c r="C101" s="245"/>
      <c r="D101" s="245"/>
      <c r="E101" s="245"/>
      <c r="F101" s="245"/>
      <c r="G101" s="245"/>
      <c r="H101" s="245"/>
      <c r="I101" s="245"/>
      <c r="J101" s="245"/>
      <c r="K101" s="245"/>
      <c r="L101" s="245"/>
      <c r="P101" s="14"/>
    </row>
    <row r="102" spans="2:16" ht="15.6" customHeight="1" x14ac:dyDescent="0.25">
      <c r="B102" s="244"/>
      <c r="C102" s="245"/>
      <c r="D102" s="245"/>
      <c r="E102" s="245"/>
      <c r="F102" s="245"/>
      <c r="G102" s="245"/>
      <c r="H102" s="245"/>
      <c r="I102" s="245"/>
      <c r="J102" s="245"/>
      <c r="K102" s="245"/>
      <c r="L102" s="245"/>
      <c r="P102" s="14"/>
    </row>
    <row r="103" spans="2:16" ht="16.5" thickBot="1" x14ac:dyDescent="0.3">
      <c r="B103" s="15"/>
      <c r="C103" s="16"/>
      <c r="D103" s="16"/>
      <c r="E103" s="16"/>
      <c r="F103" s="16"/>
      <c r="G103" s="16"/>
      <c r="H103" s="16"/>
      <c r="I103" s="16"/>
      <c r="J103" s="16"/>
      <c r="K103" s="16"/>
      <c r="L103" s="16"/>
      <c r="M103" s="19"/>
      <c r="N103" s="16"/>
      <c r="O103" s="16"/>
      <c r="P103" s="17"/>
    </row>
    <row r="104" spans="2:16" ht="7.15" customHeight="1" thickBot="1" x14ac:dyDescent="0.3"/>
    <row r="105" spans="2:16" x14ac:dyDescent="0.25">
      <c r="B105" s="10"/>
      <c r="C105" s="11"/>
      <c r="D105" s="11"/>
      <c r="E105" s="11"/>
      <c r="F105" s="11"/>
      <c r="G105" s="11"/>
      <c r="H105" s="11"/>
      <c r="I105" s="11"/>
      <c r="J105" s="11"/>
      <c r="K105" s="11"/>
      <c r="L105" s="11"/>
      <c r="M105" s="11"/>
      <c r="N105" s="11"/>
      <c r="O105" s="11"/>
      <c r="P105" s="12"/>
    </row>
    <row r="106" spans="2:16" ht="15.6" customHeight="1" x14ac:dyDescent="0.25">
      <c r="B106" s="244" t="s">
        <v>127</v>
      </c>
      <c r="C106" s="245"/>
      <c r="D106" s="245"/>
      <c r="E106" s="245"/>
      <c r="F106" s="245"/>
      <c r="G106" s="245"/>
      <c r="H106" s="245"/>
      <c r="I106" s="245"/>
      <c r="J106" s="245"/>
      <c r="K106" s="245"/>
      <c r="L106" s="245"/>
      <c r="P106" s="14"/>
    </row>
    <row r="107" spans="2:16" ht="15.6" customHeight="1" x14ac:dyDescent="0.25">
      <c r="B107" s="244"/>
      <c r="C107" s="245"/>
      <c r="D107" s="245"/>
      <c r="E107" s="245"/>
      <c r="F107" s="245"/>
      <c r="G107" s="245"/>
      <c r="H107" s="245"/>
      <c r="I107" s="245"/>
      <c r="J107" s="245"/>
      <c r="K107" s="245"/>
      <c r="L107" s="245"/>
      <c r="P107" s="14"/>
    </row>
    <row r="108" spans="2:16" ht="15.6" customHeight="1" x14ac:dyDescent="0.25">
      <c r="B108" s="244"/>
      <c r="C108" s="245"/>
      <c r="D108" s="245"/>
      <c r="E108" s="245"/>
      <c r="F108" s="245"/>
      <c r="G108" s="245"/>
      <c r="H108" s="245"/>
      <c r="I108" s="245"/>
      <c r="J108" s="245"/>
      <c r="K108" s="245"/>
      <c r="L108" s="245"/>
      <c r="P108" s="14"/>
    </row>
    <row r="109" spans="2:16" ht="15.6" customHeight="1" x14ac:dyDescent="0.25">
      <c r="B109" s="244"/>
      <c r="C109" s="245"/>
      <c r="D109" s="245"/>
      <c r="E109" s="245"/>
      <c r="F109" s="245"/>
      <c r="G109" s="245"/>
      <c r="H109" s="245"/>
      <c r="I109" s="245"/>
      <c r="J109" s="245"/>
      <c r="K109" s="245"/>
      <c r="L109" s="245"/>
      <c r="P109" s="14"/>
    </row>
    <row r="110" spans="2:16" ht="15.6" customHeight="1" x14ac:dyDescent="0.25">
      <c r="B110" s="244"/>
      <c r="C110" s="245"/>
      <c r="D110" s="245"/>
      <c r="E110" s="245"/>
      <c r="F110" s="245"/>
      <c r="G110" s="245"/>
      <c r="H110" s="245"/>
      <c r="I110" s="245"/>
      <c r="J110" s="245"/>
      <c r="K110" s="245"/>
      <c r="L110" s="245"/>
      <c r="P110" s="14"/>
    </row>
    <row r="111" spans="2:16" ht="15.6" customHeight="1" x14ac:dyDescent="0.25">
      <c r="B111" s="244"/>
      <c r="C111" s="245"/>
      <c r="D111" s="245"/>
      <c r="E111" s="245"/>
      <c r="F111" s="245"/>
      <c r="G111" s="245"/>
      <c r="H111" s="245"/>
      <c r="I111" s="245"/>
      <c r="J111" s="245"/>
      <c r="K111" s="245"/>
      <c r="L111" s="245"/>
      <c r="P111" s="14"/>
    </row>
    <row r="112" spans="2:16" ht="15.6" customHeight="1" x14ac:dyDescent="0.25">
      <c r="B112" s="244"/>
      <c r="C112" s="245"/>
      <c r="D112" s="245"/>
      <c r="E112" s="245"/>
      <c r="F112" s="245"/>
      <c r="G112" s="245"/>
      <c r="H112" s="245"/>
      <c r="I112" s="245"/>
      <c r="J112" s="245"/>
      <c r="K112" s="245"/>
      <c r="L112" s="245"/>
      <c r="P112" s="14"/>
    </row>
    <row r="113" spans="2:16" ht="15.6" customHeight="1" x14ac:dyDescent="0.25">
      <c r="B113" s="244"/>
      <c r="C113" s="245"/>
      <c r="D113" s="245"/>
      <c r="E113" s="245"/>
      <c r="F113" s="245"/>
      <c r="G113" s="245"/>
      <c r="H113" s="245"/>
      <c r="I113" s="245"/>
      <c r="J113" s="245"/>
      <c r="K113" s="245"/>
      <c r="L113" s="245"/>
      <c r="P113" s="14"/>
    </row>
    <row r="114" spans="2:16" ht="15.6" customHeight="1" x14ac:dyDescent="0.25">
      <c r="B114" s="244"/>
      <c r="C114" s="245"/>
      <c r="D114" s="245"/>
      <c r="E114" s="245"/>
      <c r="F114" s="245"/>
      <c r="G114" s="245"/>
      <c r="H114" s="245"/>
      <c r="I114" s="245"/>
      <c r="J114" s="245"/>
      <c r="K114" s="245"/>
      <c r="L114" s="245"/>
      <c r="P114" s="14"/>
    </row>
    <row r="115" spans="2:16" ht="15.6" customHeight="1" x14ac:dyDescent="0.25">
      <c r="B115" s="244"/>
      <c r="C115" s="245"/>
      <c r="D115" s="245"/>
      <c r="E115" s="245"/>
      <c r="F115" s="245"/>
      <c r="G115" s="245"/>
      <c r="H115" s="245"/>
      <c r="I115" s="245"/>
      <c r="J115" s="245"/>
      <c r="K115" s="245"/>
      <c r="L115" s="245"/>
      <c r="P115" s="14"/>
    </row>
    <row r="116" spans="2:16" ht="16.149999999999999" customHeight="1" thickBot="1" x14ac:dyDescent="0.3">
      <c r="B116" s="15"/>
      <c r="C116" s="16"/>
      <c r="D116" s="16"/>
      <c r="E116" s="16"/>
      <c r="F116" s="16"/>
      <c r="G116" s="16"/>
      <c r="H116" s="16"/>
      <c r="I116" s="16"/>
      <c r="J116" s="16"/>
      <c r="K116" s="16"/>
      <c r="L116" s="16"/>
      <c r="M116" s="19"/>
      <c r="N116" s="16"/>
      <c r="O116" s="16"/>
      <c r="P116" s="17"/>
    </row>
    <row r="117" spans="2:16" ht="4.9000000000000004" customHeight="1" x14ac:dyDescent="0.25"/>
    <row r="118" spans="2:16" ht="2.4500000000000002" customHeight="1" thickBot="1" x14ac:dyDescent="0.3"/>
    <row r="119" spans="2:16" ht="15.6" customHeight="1" x14ac:dyDescent="0.25">
      <c r="B119" s="10"/>
      <c r="C119" s="11"/>
      <c r="D119" s="11"/>
      <c r="E119" s="11"/>
      <c r="F119" s="11"/>
      <c r="G119" s="11"/>
      <c r="H119" s="11"/>
      <c r="I119" s="11"/>
      <c r="J119" s="11"/>
      <c r="K119" s="11"/>
      <c r="L119" s="11"/>
      <c r="M119" s="11"/>
      <c r="N119" s="11"/>
      <c r="O119" s="11"/>
      <c r="P119" s="12"/>
    </row>
    <row r="120" spans="2:16" ht="15.6" customHeight="1" x14ac:dyDescent="0.25">
      <c r="B120" s="244" t="s">
        <v>128</v>
      </c>
      <c r="C120" s="245"/>
      <c r="D120" s="245"/>
      <c r="E120" s="245"/>
      <c r="F120" s="245"/>
      <c r="G120" s="245"/>
      <c r="H120" s="245"/>
      <c r="I120" s="245"/>
      <c r="J120" s="245"/>
      <c r="K120" s="245"/>
      <c r="L120" s="245"/>
      <c r="P120" s="14"/>
    </row>
    <row r="121" spans="2:16" ht="15.6" customHeight="1" x14ac:dyDescent="0.25">
      <c r="B121" s="244"/>
      <c r="C121" s="245"/>
      <c r="D121" s="245"/>
      <c r="E121" s="245"/>
      <c r="F121" s="245"/>
      <c r="G121" s="245"/>
      <c r="H121" s="245"/>
      <c r="I121" s="245"/>
      <c r="J121" s="245"/>
      <c r="K121" s="245"/>
      <c r="L121" s="245"/>
      <c r="P121" s="14"/>
    </row>
    <row r="122" spans="2:16" ht="15.6" customHeight="1" x14ac:dyDescent="0.25">
      <c r="B122" s="244"/>
      <c r="C122" s="245"/>
      <c r="D122" s="245"/>
      <c r="E122" s="245"/>
      <c r="F122" s="245"/>
      <c r="G122" s="245"/>
      <c r="H122" s="245"/>
      <c r="I122" s="245"/>
      <c r="J122" s="245"/>
      <c r="K122" s="245"/>
      <c r="L122" s="245"/>
      <c r="P122" s="14"/>
    </row>
    <row r="123" spans="2:16" ht="15.6" customHeight="1" x14ac:dyDescent="0.25">
      <c r="B123" s="244"/>
      <c r="C123" s="245"/>
      <c r="D123" s="245"/>
      <c r="E123" s="245"/>
      <c r="F123" s="245"/>
      <c r="G123" s="245"/>
      <c r="H123" s="245"/>
      <c r="I123" s="245"/>
      <c r="J123" s="245"/>
      <c r="K123" s="245"/>
      <c r="L123" s="245"/>
      <c r="P123" s="14"/>
    </row>
    <row r="124" spans="2:16" ht="15.6" customHeight="1" x14ac:dyDescent="0.25">
      <c r="B124" s="244"/>
      <c r="C124" s="245"/>
      <c r="D124" s="245"/>
      <c r="E124" s="245"/>
      <c r="F124" s="245"/>
      <c r="G124" s="245"/>
      <c r="H124" s="245"/>
      <c r="I124" s="245"/>
      <c r="J124" s="245"/>
      <c r="K124" s="245"/>
      <c r="L124" s="245"/>
      <c r="P124" s="14"/>
    </row>
    <row r="125" spans="2:16" ht="15.6" customHeight="1" x14ac:dyDescent="0.25">
      <c r="B125" s="244"/>
      <c r="C125" s="245"/>
      <c r="D125" s="245"/>
      <c r="E125" s="245"/>
      <c r="F125" s="245"/>
      <c r="G125" s="245"/>
      <c r="H125" s="245"/>
      <c r="I125" s="245"/>
      <c r="J125" s="245"/>
      <c r="K125" s="245"/>
      <c r="L125" s="245"/>
      <c r="P125" s="14"/>
    </row>
    <row r="126" spans="2:16" ht="15.6" customHeight="1" x14ac:dyDescent="0.25">
      <c r="B126" s="244"/>
      <c r="C126" s="245"/>
      <c r="D126" s="245"/>
      <c r="E126" s="245"/>
      <c r="F126" s="245"/>
      <c r="G126" s="245"/>
      <c r="H126" s="245"/>
      <c r="I126" s="245"/>
      <c r="J126" s="245"/>
      <c r="K126" s="245"/>
      <c r="L126" s="245"/>
      <c r="P126" s="14"/>
    </row>
    <row r="127" spans="2:16" ht="15.6" customHeight="1" x14ac:dyDescent="0.25">
      <c r="B127" s="244"/>
      <c r="C127" s="245"/>
      <c r="D127" s="245"/>
      <c r="E127" s="245"/>
      <c r="F127" s="245"/>
      <c r="G127" s="245"/>
      <c r="H127" s="245"/>
      <c r="I127" s="245"/>
      <c r="J127" s="245"/>
      <c r="K127" s="245"/>
      <c r="L127" s="245"/>
      <c r="P127" s="14"/>
    </row>
    <row r="128" spans="2:16" ht="15.6" customHeight="1" x14ac:dyDescent="0.25">
      <c r="B128" s="244"/>
      <c r="C128" s="245"/>
      <c r="D128" s="245"/>
      <c r="E128" s="245"/>
      <c r="F128" s="245"/>
      <c r="G128" s="245"/>
      <c r="H128" s="245"/>
      <c r="I128" s="245"/>
      <c r="J128" s="245"/>
      <c r="K128" s="245"/>
      <c r="L128" s="245"/>
      <c r="P128" s="14"/>
    </row>
    <row r="129" spans="2:16" ht="15.6" customHeight="1" x14ac:dyDescent="0.25">
      <c r="B129" s="244"/>
      <c r="C129" s="245"/>
      <c r="D129" s="245"/>
      <c r="E129" s="245"/>
      <c r="F129" s="245"/>
      <c r="G129" s="245"/>
      <c r="H129" s="245"/>
      <c r="I129" s="245"/>
      <c r="J129" s="245"/>
      <c r="K129" s="245"/>
      <c r="L129" s="245"/>
      <c r="P129" s="14"/>
    </row>
    <row r="130" spans="2:16" ht="16.149999999999999" customHeight="1" thickBot="1" x14ac:dyDescent="0.3">
      <c r="B130" s="15"/>
      <c r="C130" s="16"/>
      <c r="D130" s="16"/>
      <c r="E130" s="16"/>
      <c r="F130" s="16"/>
      <c r="G130" s="16"/>
      <c r="H130" s="16"/>
      <c r="I130" s="16"/>
      <c r="J130" s="16"/>
      <c r="K130" s="16"/>
      <c r="L130" s="16"/>
      <c r="M130" s="19"/>
      <c r="N130" s="16"/>
      <c r="O130" s="16"/>
      <c r="P130" s="17"/>
    </row>
    <row r="131" spans="2:16" ht="7.9" customHeight="1" thickBot="1" x14ac:dyDescent="0.3"/>
    <row r="132" spans="2:16" ht="15.6" customHeight="1" x14ac:dyDescent="0.25">
      <c r="B132" s="10"/>
      <c r="C132" s="11"/>
      <c r="D132" s="11"/>
      <c r="E132" s="11"/>
      <c r="F132" s="11"/>
      <c r="G132" s="11"/>
      <c r="H132" s="11"/>
      <c r="I132" s="11"/>
      <c r="J132" s="11"/>
      <c r="K132" s="11"/>
      <c r="L132" s="11"/>
      <c r="M132" s="11"/>
      <c r="N132" s="11"/>
      <c r="O132" s="11"/>
      <c r="P132" s="12"/>
    </row>
    <row r="133" spans="2:16" ht="15.6" customHeight="1" x14ac:dyDescent="0.25">
      <c r="B133" s="246" t="s">
        <v>129</v>
      </c>
      <c r="C133" s="247"/>
      <c r="D133" s="247"/>
      <c r="E133" s="247"/>
      <c r="F133" s="247"/>
      <c r="G133" s="247"/>
      <c r="H133" s="247"/>
      <c r="I133" s="247"/>
      <c r="J133" s="247"/>
      <c r="K133" s="247"/>
      <c r="L133" s="247"/>
      <c r="P133" s="14"/>
    </row>
    <row r="134" spans="2:16" ht="15.6" customHeight="1" x14ac:dyDescent="0.25">
      <c r="B134" s="246"/>
      <c r="C134" s="247"/>
      <c r="D134" s="247"/>
      <c r="E134" s="247"/>
      <c r="F134" s="247"/>
      <c r="G134" s="247"/>
      <c r="H134" s="247"/>
      <c r="I134" s="247"/>
      <c r="J134" s="247"/>
      <c r="K134" s="247"/>
      <c r="L134" s="247"/>
      <c r="P134" s="14"/>
    </row>
    <row r="135" spans="2:16" ht="15.6" customHeight="1" x14ac:dyDescent="0.25">
      <c r="B135" s="246"/>
      <c r="C135" s="247"/>
      <c r="D135" s="247"/>
      <c r="E135" s="247"/>
      <c r="F135" s="247"/>
      <c r="G135" s="247"/>
      <c r="H135" s="247"/>
      <c r="I135" s="247"/>
      <c r="J135" s="247"/>
      <c r="K135" s="247"/>
      <c r="L135" s="247"/>
      <c r="P135" s="14"/>
    </row>
    <row r="136" spans="2:16" ht="15.6" customHeight="1" x14ac:dyDescent="0.25">
      <c r="B136" s="246"/>
      <c r="C136" s="247"/>
      <c r="D136" s="247"/>
      <c r="E136" s="247"/>
      <c r="F136" s="247"/>
      <c r="G136" s="247"/>
      <c r="H136" s="247"/>
      <c r="I136" s="247"/>
      <c r="J136" s="247"/>
      <c r="K136" s="247"/>
      <c r="L136" s="247"/>
      <c r="P136" s="14"/>
    </row>
    <row r="137" spans="2:16" ht="15.6" customHeight="1" x14ac:dyDescent="0.25">
      <c r="B137" s="246"/>
      <c r="C137" s="247"/>
      <c r="D137" s="247"/>
      <c r="E137" s="247"/>
      <c r="F137" s="247"/>
      <c r="G137" s="247"/>
      <c r="H137" s="247"/>
      <c r="I137" s="247"/>
      <c r="J137" s="247"/>
      <c r="K137" s="247"/>
      <c r="L137" s="247"/>
      <c r="P137" s="14"/>
    </row>
    <row r="138" spans="2:16" ht="15.6" customHeight="1" x14ac:dyDescent="0.25">
      <c r="B138" s="246"/>
      <c r="C138" s="247"/>
      <c r="D138" s="247"/>
      <c r="E138" s="247"/>
      <c r="F138" s="247"/>
      <c r="G138" s="247"/>
      <c r="H138" s="247"/>
      <c r="I138" s="247"/>
      <c r="J138" s="247"/>
      <c r="K138" s="247"/>
      <c r="L138" s="247"/>
      <c r="P138" s="14"/>
    </row>
    <row r="139" spans="2:16" ht="15.6" customHeight="1" x14ac:dyDescent="0.25">
      <c r="B139" s="246"/>
      <c r="C139" s="247"/>
      <c r="D139" s="247"/>
      <c r="E139" s="247"/>
      <c r="F139" s="247"/>
      <c r="G139" s="247"/>
      <c r="H139" s="247"/>
      <c r="I139" s="247"/>
      <c r="J139" s="247"/>
      <c r="K139" s="247"/>
      <c r="L139" s="247"/>
      <c r="P139" s="14"/>
    </row>
    <row r="140" spans="2:16" ht="15.6" customHeight="1" x14ac:dyDescent="0.25">
      <c r="B140" s="246"/>
      <c r="C140" s="247"/>
      <c r="D140" s="247"/>
      <c r="E140" s="247"/>
      <c r="F140" s="247"/>
      <c r="G140" s="247"/>
      <c r="H140" s="247"/>
      <c r="I140" s="247"/>
      <c r="J140" s="247"/>
      <c r="K140" s="247"/>
      <c r="L140" s="247"/>
      <c r="P140" s="14"/>
    </row>
    <row r="141" spans="2:16" ht="15.6" customHeight="1" x14ac:dyDescent="0.25">
      <c r="B141" s="246"/>
      <c r="C141" s="247"/>
      <c r="D141" s="247"/>
      <c r="E141" s="247"/>
      <c r="F141" s="247"/>
      <c r="G141" s="247"/>
      <c r="H141" s="247"/>
      <c r="I141" s="247"/>
      <c r="J141" s="247"/>
      <c r="K141" s="247"/>
      <c r="L141" s="247"/>
      <c r="P141" s="14"/>
    </row>
    <row r="142" spans="2:16" ht="15.6" customHeight="1" x14ac:dyDescent="0.25">
      <c r="B142" s="246"/>
      <c r="C142" s="247"/>
      <c r="D142" s="247"/>
      <c r="E142" s="247"/>
      <c r="F142" s="247"/>
      <c r="G142" s="247"/>
      <c r="H142" s="247"/>
      <c r="I142" s="247"/>
      <c r="J142" s="247"/>
      <c r="K142" s="247"/>
      <c r="L142" s="247"/>
      <c r="P142" s="14"/>
    </row>
    <row r="143" spans="2:16" ht="16.149999999999999" customHeight="1" thickBot="1" x14ac:dyDescent="0.3">
      <c r="B143" s="15"/>
      <c r="C143" s="16"/>
      <c r="D143" s="16"/>
      <c r="E143" s="16"/>
      <c r="F143" s="16"/>
      <c r="G143" s="16"/>
      <c r="H143" s="16"/>
      <c r="I143" s="16"/>
      <c r="J143" s="16"/>
      <c r="K143" s="16"/>
      <c r="L143" s="16"/>
      <c r="M143" s="19"/>
      <c r="N143" s="16"/>
      <c r="O143" s="16"/>
      <c r="P143" s="17"/>
    </row>
    <row r="144" spans="2:16" ht="7.15" customHeight="1" thickBot="1" x14ac:dyDescent="0.3"/>
    <row r="145" spans="2:16" ht="15.6" customHeight="1" x14ac:dyDescent="0.25">
      <c r="B145" s="10"/>
      <c r="C145" s="11"/>
      <c r="D145" s="11"/>
      <c r="E145" s="11"/>
      <c r="F145" s="11"/>
      <c r="G145" s="11"/>
      <c r="H145" s="11"/>
      <c r="I145" s="11"/>
      <c r="J145" s="11"/>
      <c r="K145" s="11"/>
      <c r="L145" s="11"/>
      <c r="M145" s="11"/>
      <c r="N145" s="11"/>
      <c r="O145" s="11"/>
      <c r="P145" s="12"/>
    </row>
    <row r="146" spans="2:16" ht="15.6" customHeight="1" x14ac:dyDescent="0.25">
      <c r="B146" s="238" t="s">
        <v>130</v>
      </c>
      <c r="C146" s="239"/>
      <c r="D146" s="239"/>
      <c r="E146" s="239"/>
      <c r="F146" s="239"/>
      <c r="G146" s="239"/>
      <c r="H146" s="239"/>
      <c r="I146" s="239"/>
      <c r="J146" s="239"/>
      <c r="K146" s="239"/>
      <c r="L146" s="239"/>
      <c r="P146" s="14"/>
    </row>
    <row r="147" spans="2:16" ht="15.6" customHeight="1" x14ac:dyDescent="0.25">
      <c r="B147" s="238"/>
      <c r="C147" s="239"/>
      <c r="D147" s="239"/>
      <c r="E147" s="239"/>
      <c r="F147" s="239"/>
      <c r="G147" s="239"/>
      <c r="H147" s="239"/>
      <c r="I147" s="239"/>
      <c r="J147" s="239"/>
      <c r="K147" s="239"/>
      <c r="L147" s="239"/>
      <c r="P147" s="14"/>
    </row>
    <row r="148" spans="2:16" ht="15.6" customHeight="1" x14ac:dyDescent="0.25">
      <c r="B148" s="238"/>
      <c r="C148" s="239"/>
      <c r="D148" s="239"/>
      <c r="E148" s="239"/>
      <c r="F148" s="239"/>
      <c r="G148" s="239"/>
      <c r="H148" s="239"/>
      <c r="I148" s="239"/>
      <c r="J148" s="239"/>
      <c r="K148" s="239"/>
      <c r="L148" s="239"/>
      <c r="P148" s="14"/>
    </row>
    <row r="149" spans="2:16" ht="15.6" customHeight="1" x14ac:dyDescent="0.25">
      <c r="B149" s="238"/>
      <c r="C149" s="239"/>
      <c r="D149" s="239"/>
      <c r="E149" s="239"/>
      <c r="F149" s="239"/>
      <c r="G149" s="239"/>
      <c r="H149" s="239"/>
      <c r="I149" s="239"/>
      <c r="J149" s="239"/>
      <c r="K149" s="239"/>
      <c r="L149" s="239"/>
      <c r="P149" s="14"/>
    </row>
    <row r="150" spans="2:16" ht="15.6" customHeight="1" x14ac:dyDescent="0.25">
      <c r="B150" s="238"/>
      <c r="C150" s="239"/>
      <c r="D150" s="239"/>
      <c r="E150" s="239"/>
      <c r="F150" s="239"/>
      <c r="G150" s="239"/>
      <c r="H150" s="239"/>
      <c r="I150" s="239"/>
      <c r="J150" s="239"/>
      <c r="K150" s="239"/>
      <c r="L150" s="239"/>
      <c r="P150" s="14"/>
    </row>
    <row r="151" spans="2:16" ht="15.6" customHeight="1" x14ac:dyDescent="0.25">
      <c r="B151" s="238"/>
      <c r="C151" s="239"/>
      <c r="D151" s="239"/>
      <c r="E151" s="239"/>
      <c r="F151" s="239"/>
      <c r="G151" s="239"/>
      <c r="H151" s="239"/>
      <c r="I151" s="239"/>
      <c r="J151" s="239"/>
      <c r="K151" s="239"/>
      <c r="L151" s="239"/>
      <c r="P151" s="14"/>
    </row>
    <row r="152" spans="2:16" ht="15.6" customHeight="1" x14ac:dyDescent="0.25">
      <c r="B152" s="238"/>
      <c r="C152" s="239"/>
      <c r="D152" s="239"/>
      <c r="E152" s="239"/>
      <c r="F152" s="239"/>
      <c r="G152" s="239"/>
      <c r="H152" s="239"/>
      <c r="I152" s="239"/>
      <c r="J152" s="239"/>
      <c r="K152" s="239"/>
      <c r="L152" s="239"/>
      <c r="P152" s="14"/>
    </row>
    <row r="153" spans="2:16" ht="15.6" customHeight="1" x14ac:dyDescent="0.25">
      <c r="B153" s="238"/>
      <c r="C153" s="239"/>
      <c r="D153" s="239"/>
      <c r="E153" s="239"/>
      <c r="F153" s="239"/>
      <c r="G153" s="239"/>
      <c r="H153" s="239"/>
      <c r="I153" s="239"/>
      <c r="J153" s="239"/>
      <c r="K153" s="239"/>
      <c r="L153" s="239"/>
      <c r="P153" s="14"/>
    </row>
    <row r="154" spans="2:16" ht="15.6" customHeight="1" x14ac:dyDescent="0.25">
      <c r="B154" s="238"/>
      <c r="C154" s="239"/>
      <c r="D154" s="239"/>
      <c r="E154" s="239"/>
      <c r="F154" s="239"/>
      <c r="G154" s="239"/>
      <c r="H154" s="239"/>
      <c r="I154" s="239"/>
      <c r="J154" s="239"/>
      <c r="K154" s="239"/>
      <c r="L154" s="239"/>
      <c r="P154" s="14"/>
    </row>
    <row r="155" spans="2:16" ht="15.6" customHeight="1" x14ac:dyDescent="0.25">
      <c r="B155" s="238"/>
      <c r="C155" s="239"/>
      <c r="D155" s="239"/>
      <c r="E155" s="239"/>
      <c r="F155" s="239"/>
      <c r="G155" s="239"/>
      <c r="H155" s="239"/>
      <c r="I155" s="239"/>
      <c r="J155" s="239"/>
      <c r="K155" s="239"/>
      <c r="L155" s="239"/>
      <c r="P155" s="14"/>
    </row>
    <row r="156" spans="2:16" ht="16.149999999999999" customHeight="1" thickBot="1" x14ac:dyDescent="0.3">
      <c r="B156" s="15"/>
      <c r="C156" s="16"/>
      <c r="D156" s="16"/>
      <c r="E156" s="16"/>
      <c r="F156" s="16"/>
      <c r="G156" s="16"/>
      <c r="H156" s="16"/>
      <c r="I156" s="16"/>
      <c r="J156" s="16"/>
      <c r="K156" s="16"/>
      <c r="L156" s="16"/>
      <c r="M156" s="19"/>
      <c r="N156" s="16"/>
      <c r="O156" s="16"/>
      <c r="P156" s="17"/>
    </row>
    <row r="157" spans="2:16" ht="5.45" customHeight="1" thickBot="1" x14ac:dyDescent="0.3"/>
    <row r="158" spans="2:16" ht="15.6" customHeight="1" x14ac:dyDescent="0.25">
      <c r="B158" s="10"/>
      <c r="C158" s="11"/>
      <c r="D158" s="11"/>
      <c r="E158" s="11"/>
      <c r="F158" s="11"/>
      <c r="G158" s="11"/>
      <c r="H158" s="11"/>
      <c r="I158" s="11"/>
      <c r="J158" s="11"/>
      <c r="K158" s="11"/>
      <c r="L158" s="11"/>
      <c r="M158" s="11"/>
      <c r="N158" s="11"/>
      <c r="O158" s="11"/>
      <c r="P158" s="12"/>
    </row>
    <row r="159" spans="2:16" ht="15.6" customHeight="1" x14ac:dyDescent="0.25">
      <c r="B159" s="238" t="s">
        <v>131</v>
      </c>
      <c r="C159" s="239"/>
      <c r="D159" s="239"/>
      <c r="E159" s="239"/>
      <c r="F159" s="239"/>
      <c r="G159" s="239"/>
      <c r="H159" s="239"/>
      <c r="I159" s="239"/>
      <c r="J159" s="239"/>
      <c r="K159" s="239"/>
      <c r="L159" s="239"/>
      <c r="P159" s="14"/>
    </row>
    <row r="160" spans="2:16" ht="15.6" customHeight="1" x14ac:dyDescent="0.25">
      <c r="B160" s="238"/>
      <c r="C160" s="239"/>
      <c r="D160" s="239"/>
      <c r="E160" s="239"/>
      <c r="F160" s="239"/>
      <c r="G160" s="239"/>
      <c r="H160" s="239"/>
      <c r="I160" s="239"/>
      <c r="J160" s="239"/>
      <c r="K160" s="239"/>
      <c r="L160" s="239"/>
      <c r="P160" s="14"/>
    </row>
    <row r="161" spans="2:16" ht="15.6" customHeight="1" x14ac:dyDescent="0.25">
      <c r="B161" s="238"/>
      <c r="C161" s="239"/>
      <c r="D161" s="239"/>
      <c r="E161" s="239"/>
      <c r="F161" s="239"/>
      <c r="G161" s="239"/>
      <c r="H161" s="239"/>
      <c r="I161" s="239"/>
      <c r="J161" s="239"/>
      <c r="K161" s="239"/>
      <c r="L161" s="239"/>
      <c r="P161" s="14"/>
    </row>
    <row r="162" spans="2:16" ht="15.6" customHeight="1" x14ac:dyDescent="0.25">
      <c r="B162" s="238"/>
      <c r="C162" s="239"/>
      <c r="D162" s="239"/>
      <c r="E162" s="239"/>
      <c r="F162" s="239"/>
      <c r="G162" s="239"/>
      <c r="H162" s="239"/>
      <c r="I162" s="239"/>
      <c r="J162" s="239"/>
      <c r="K162" s="239"/>
      <c r="L162" s="239"/>
      <c r="P162" s="14"/>
    </row>
    <row r="163" spans="2:16" ht="15.6" customHeight="1" x14ac:dyDescent="0.25">
      <c r="B163" s="238"/>
      <c r="C163" s="239"/>
      <c r="D163" s="239"/>
      <c r="E163" s="239"/>
      <c r="F163" s="239"/>
      <c r="G163" s="239"/>
      <c r="H163" s="239"/>
      <c r="I163" s="239"/>
      <c r="J163" s="239"/>
      <c r="K163" s="239"/>
      <c r="L163" s="239"/>
      <c r="P163" s="14"/>
    </row>
    <row r="164" spans="2:16" ht="15.6" customHeight="1" x14ac:dyDescent="0.25">
      <c r="B164" s="238"/>
      <c r="C164" s="239"/>
      <c r="D164" s="239"/>
      <c r="E164" s="239"/>
      <c r="F164" s="239"/>
      <c r="G164" s="239"/>
      <c r="H164" s="239"/>
      <c r="I164" s="239"/>
      <c r="J164" s="239"/>
      <c r="K164" s="239"/>
      <c r="L164" s="239"/>
      <c r="P164" s="14"/>
    </row>
    <row r="165" spans="2:16" ht="15.6" customHeight="1" x14ac:dyDescent="0.25">
      <c r="B165" s="238"/>
      <c r="C165" s="239"/>
      <c r="D165" s="239"/>
      <c r="E165" s="239"/>
      <c r="F165" s="239"/>
      <c r="G165" s="239"/>
      <c r="H165" s="239"/>
      <c r="I165" s="239"/>
      <c r="J165" s="239"/>
      <c r="K165" s="239"/>
      <c r="L165" s="239"/>
      <c r="P165" s="14"/>
    </row>
    <row r="166" spans="2:16" ht="15.6" customHeight="1" x14ac:dyDescent="0.25">
      <c r="B166" s="238"/>
      <c r="C166" s="239"/>
      <c r="D166" s="239"/>
      <c r="E166" s="239"/>
      <c r="F166" s="239"/>
      <c r="G166" s="239"/>
      <c r="H166" s="239"/>
      <c r="I166" s="239"/>
      <c r="J166" s="239"/>
      <c r="K166" s="239"/>
      <c r="L166" s="239"/>
      <c r="P166" s="14"/>
    </row>
    <row r="167" spans="2:16" ht="15.6" customHeight="1" x14ac:dyDescent="0.25">
      <c r="B167" s="238"/>
      <c r="C167" s="239"/>
      <c r="D167" s="239"/>
      <c r="E167" s="239"/>
      <c r="F167" s="239"/>
      <c r="G167" s="239"/>
      <c r="H167" s="239"/>
      <c r="I167" s="239"/>
      <c r="J167" s="239"/>
      <c r="K167" s="239"/>
      <c r="L167" s="239"/>
      <c r="P167" s="14"/>
    </row>
    <row r="168" spans="2:16" ht="15.6" customHeight="1" x14ac:dyDescent="0.25">
      <c r="B168" s="238"/>
      <c r="C168" s="239"/>
      <c r="D168" s="239"/>
      <c r="E168" s="239"/>
      <c r="F168" s="239"/>
      <c r="G168" s="239"/>
      <c r="H168" s="239"/>
      <c r="I168" s="239"/>
      <c r="J168" s="239"/>
      <c r="K168" s="239"/>
      <c r="L168" s="239"/>
      <c r="P168" s="14"/>
    </row>
    <row r="169" spans="2:16" ht="16.149999999999999" customHeight="1" thickBot="1" x14ac:dyDescent="0.3">
      <c r="B169" s="15"/>
      <c r="C169" s="16"/>
      <c r="D169" s="16"/>
      <c r="E169" s="16"/>
      <c r="F169" s="16"/>
      <c r="G169" s="16"/>
      <c r="H169" s="16"/>
      <c r="I169" s="16"/>
      <c r="J169" s="16"/>
      <c r="K169" s="16"/>
      <c r="L169" s="16"/>
      <c r="M169" s="19"/>
      <c r="N169" s="16"/>
      <c r="O169" s="16"/>
      <c r="P169" s="17"/>
    </row>
    <row r="170" spans="2:16" ht="7.9" customHeight="1" thickBot="1" x14ac:dyDescent="0.3"/>
    <row r="171" spans="2:16" ht="15.6" customHeight="1" x14ac:dyDescent="0.25">
      <c r="B171" s="10"/>
      <c r="C171" s="11"/>
      <c r="D171" s="11"/>
      <c r="E171" s="11"/>
      <c r="F171" s="11"/>
      <c r="G171" s="11"/>
      <c r="H171" s="11"/>
      <c r="I171" s="11"/>
      <c r="J171" s="11"/>
      <c r="K171" s="11"/>
      <c r="L171" s="11"/>
      <c r="M171" s="11"/>
      <c r="N171" s="11"/>
      <c r="O171" s="11"/>
      <c r="P171" s="12"/>
    </row>
    <row r="172" spans="2:16" ht="15.6" customHeight="1" x14ac:dyDescent="0.25">
      <c r="B172" s="238" t="s">
        <v>132</v>
      </c>
      <c r="C172" s="239"/>
      <c r="D172" s="239"/>
      <c r="E172" s="239"/>
      <c r="F172" s="239"/>
      <c r="G172" s="239"/>
      <c r="H172" s="239"/>
      <c r="I172" s="239"/>
      <c r="J172" s="239"/>
      <c r="K172" s="239"/>
      <c r="L172" s="239"/>
      <c r="P172" s="14"/>
    </row>
    <row r="173" spans="2:16" ht="15.6" customHeight="1" x14ac:dyDescent="0.25">
      <c r="B173" s="238"/>
      <c r="C173" s="239"/>
      <c r="D173" s="239"/>
      <c r="E173" s="239"/>
      <c r="F173" s="239"/>
      <c r="G173" s="239"/>
      <c r="H173" s="239"/>
      <c r="I173" s="239"/>
      <c r="J173" s="239"/>
      <c r="K173" s="239"/>
      <c r="L173" s="239"/>
      <c r="P173" s="14"/>
    </row>
    <row r="174" spans="2:16" ht="15.6" customHeight="1" x14ac:dyDescent="0.25">
      <c r="B174" s="238"/>
      <c r="C174" s="239"/>
      <c r="D174" s="239"/>
      <c r="E174" s="239"/>
      <c r="F174" s="239"/>
      <c r="G174" s="239"/>
      <c r="H174" s="239"/>
      <c r="I174" s="239"/>
      <c r="J174" s="239"/>
      <c r="K174" s="239"/>
      <c r="L174" s="239"/>
      <c r="P174" s="14"/>
    </row>
    <row r="175" spans="2:16" ht="15.6" customHeight="1" x14ac:dyDescent="0.25">
      <c r="B175" s="238"/>
      <c r="C175" s="239"/>
      <c r="D175" s="239"/>
      <c r="E175" s="239"/>
      <c r="F175" s="239"/>
      <c r="G175" s="239"/>
      <c r="H175" s="239"/>
      <c r="I175" s="239"/>
      <c r="J175" s="239"/>
      <c r="K175" s="239"/>
      <c r="L175" s="239"/>
      <c r="P175" s="14"/>
    </row>
    <row r="176" spans="2:16" ht="15.6" customHeight="1" x14ac:dyDescent="0.25">
      <c r="B176" s="238"/>
      <c r="C176" s="239"/>
      <c r="D176" s="239"/>
      <c r="E176" s="239"/>
      <c r="F176" s="239"/>
      <c r="G176" s="239"/>
      <c r="H176" s="239"/>
      <c r="I176" s="239"/>
      <c r="J176" s="239"/>
      <c r="K176" s="239"/>
      <c r="L176" s="239"/>
      <c r="P176" s="14"/>
    </row>
    <row r="177" spans="2:16" ht="15.6" customHeight="1" x14ac:dyDescent="0.25">
      <c r="B177" s="238"/>
      <c r="C177" s="239"/>
      <c r="D177" s="239"/>
      <c r="E177" s="239"/>
      <c r="F177" s="239"/>
      <c r="G177" s="239"/>
      <c r="H177" s="239"/>
      <c r="I177" s="239"/>
      <c r="J177" s="239"/>
      <c r="K177" s="239"/>
      <c r="L177" s="239"/>
      <c r="P177" s="14"/>
    </row>
    <row r="178" spans="2:16" ht="15.6" customHeight="1" x14ac:dyDescent="0.25">
      <c r="B178" s="238"/>
      <c r="C178" s="239"/>
      <c r="D178" s="239"/>
      <c r="E178" s="239"/>
      <c r="F178" s="239"/>
      <c r="G178" s="239"/>
      <c r="H178" s="239"/>
      <c r="I178" s="239"/>
      <c r="J178" s="239"/>
      <c r="K178" s="239"/>
      <c r="L178" s="239"/>
      <c r="P178" s="14"/>
    </row>
    <row r="179" spans="2:16" ht="15.6" customHeight="1" x14ac:dyDescent="0.25">
      <c r="B179" s="238"/>
      <c r="C179" s="239"/>
      <c r="D179" s="239"/>
      <c r="E179" s="239"/>
      <c r="F179" s="239"/>
      <c r="G179" s="239"/>
      <c r="H179" s="239"/>
      <c r="I179" s="239"/>
      <c r="J179" s="239"/>
      <c r="K179" s="239"/>
      <c r="L179" s="239"/>
      <c r="P179" s="14"/>
    </row>
    <row r="180" spans="2:16" ht="15.6" customHeight="1" x14ac:dyDescent="0.25">
      <c r="B180" s="238"/>
      <c r="C180" s="239"/>
      <c r="D180" s="239"/>
      <c r="E180" s="239"/>
      <c r="F180" s="239"/>
      <c r="G180" s="239"/>
      <c r="H180" s="239"/>
      <c r="I180" s="239"/>
      <c r="J180" s="239"/>
      <c r="K180" s="239"/>
      <c r="L180" s="239"/>
      <c r="P180" s="14"/>
    </row>
    <row r="181" spans="2:16" ht="15.6" customHeight="1" x14ac:dyDescent="0.25">
      <c r="B181" s="238"/>
      <c r="C181" s="239"/>
      <c r="D181" s="239"/>
      <c r="E181" s="239"/>
      <c r="F181" s="239"/>
      <c r="G181" s="239"/>
      <c r="H181" s="239"/>
      <c r="I181" s="239"/>
      <c r="J181" s="239"/>
      <c r="K181" s="239"/>
      <c r="L181" s="239"/>
      <c r="P181" s="14"/>
    </row>
    <row r="182" spans="2:16" ht="16.149999999999999" customHeight="1" thickBot="1" x14ac:dyDescent="0.3">
      <c r="B182" s="15"/>
      <c r="C182" s="16"/>
      <c r="D182" s="16"/>
      <c r="E182" s="16"/>
      <c r="F182" s="16"/>
      <c r="G182" s="16"/>
      <c r="H182" s="16"/>
      <c r="I182" s="16"/>
      <c r="J182" s="16"/>
      <c r="K182" s="16"/>
      <c r="L182" s="16"/>
      <c r="M182" s="19"/>
      <c r="N182" s="16"/>
      <c r="O182" s="16"/>
      <c r="P182" s="17"/>
    </row>
    <row r="183" spans="2:16" ht="7.15" customHeight="1" thickBot="1" x14ac:dyDescent="0.3"/>
    <row r="184" spans="2:16" ht="15.6" customHeight="1" x14ac:dyDescent="0.25">
      <c r="B184" s="10"/>
      <c r="C184" s="11"/>
      <c r="D184" s="11"/>
      <c r="E184" s="11"/>
      <c r="F184" s="11"/>
      <c r="G184" s="11"/>
      <c r="H184" s="11"/>
      <c r="I184" s="11"/>
      <c r="J184" s="11"/>
      <c r="K184" s="11"/>
      <c r="L184" s="11"/>
      <c r="M184" s="11"/>
      <c r="N184" s="11"/>
      <c r="O184" s="11"/>
      <c r="P184" s="12"/>
    </row>
    <row r="185" spans="2:16" ht="15.6" customHeight="1" x14ac:dyDescent="0.25">
      <c r="B185" s="238" t="s">
        <v>133</v>
      </c>
      <c r="C185" s="239"/>
      <c r="D185" s="239"/>
      <c r="E185" s="239"/>
      <c r="F185" s="239"/>
      <c r="G185" s="239"/>
      <c r="H185" s="239"/>
      <c r="I185" s="239"/>
      <c r="J185" s="239"/>
      <c r="K185" s="239"/>
      <c r="L185" s="239"/>
      <c r="P185" s="14"/>
    </row>
    <row r="186" spans="2:16" ht="15.6" customHeight="1" x14ac:dyDescent="0.25">
      <c r="B186" s="238"/>
      <c r="C186" s="239"/>
      <c r="D186" s="239"/>
      <c r="E186" s="239"/>
      <c r="F186" s="239"/>
      <c r="G186" s="239"/>
      <c r="H186" s="239"/>
      <c r="I186" s="239"/>
      <c r="J186" s="239"/>
      <c r="K186" s="239"/>
      <c r="L186" s="239"/>
      <c r="P186" s="14"/>
    </row>
    <row r="187" spans="2:16" ht="15.6" customHeight="1" x14ac:dyDescent="0.25">
      <c r="B187" s="238"/>
      <c r="C187" s="239"/>
      <c r="D187" s="239"/>
      <c r="E187" s="239"/>
      <c r="F187" s="239"/>
      <c r="G187" s="239"/>
      <c r="H187" s="239"/>
      <c r="I187" s="239"/>
      <c r="J187" s="239"/>
      <c r="K187" s="239"/>
      <c r="L187" s="239"/>
      <c r="P187" s="14"/>
    </row>
    <row r="188" spans="2:16" ht="15.6" customHeight="1" x14ac:dyDescent="0.25">
      <c r="B188" s="238"/>
      <c r="C188" s="239"/>
      <c r="D188" s="239"/>
      <c r="E188" s="239"/>
      <c r="F188" s="239"/>
      <c r="G188" s="239"/>
      <c r="H188" s="239"/>
      <c r="I188" s="239"/>
      <c r="J188" s="239"/>
      <c r="K188" s="239"/>
      <c r="L188" s="239"/>
      <c r="P188" s="14"/>
    </row>
    <row r="189" spans="2:16" ht="15.6" customHeight="1" x14ac:dyDescent="0.25">
      <c r="B189" s="238"/>
      <c r="C189" s="239"/>
      <c r="D189" s="239"/>
      <c r="E189" s="239"/>
      <c r="F189" s="239"/>
      <c r="G189" s="239"/>
      <c r="H189" s="239"/>
      <c r="I189" s="239"/>
      <c r="J189" s="239"/>
      <c r="K189" s="239"/>
      <c r="L189" s="239"/>
      <c r="P189" s="14"/>
    </row>
    <row r="190" spans="2:16" ht="15.6" customHeight="1" x14ac:dyDescent="0.25">
      <c r="B190" s="238"/>
      <c r="C190" s="239"/>
      <c r="D190" s="239"/>
      <c r="E190" s="239"/>
      <c r="F190" s="239"/>
      <c r="G190" s="239"/>
      <c r="H190" s="239"/>
      <c r="I190" s="239"/>
      <c r="J190" s="239"/>
      <c r="K190" s="239"/>
      <c r="L190" s="239"/>
      <c r="P190" s="14"/>
    </row>
    <row r="191" spans="2:16" ht="15.6" customHeight="1" x14ac:dyDescent="0.25">
      <c r="B191" s="238"/>
      <c r="C191" s="239"/>
      <c r="D191" s="239"/>
      <c r="E191" s="239"/>
      <c r="F191" s="239"/>
      <c r="G191" s="239"/>
      <c r="H191" s="239"/>
      <c r="I191" s="239"/>
      <c r="J191" s="239"/>
      <c r="K191" s="239"/>
      <c r="L191" s="239"/>
      <c r="P191" s="14"/>
    </row>
    <row r="192" spans="2:16" ht="15.6" customHeight="1" x14ac:dyDescent="0.25">
      <c r="B192" s="238"/>
      <c r="C192" s="239"/>
      <c r="D192" s="239"/>
      <c r="E192" s="239"/>
      <c r="F192" s="239"/>
      <c r="G192" s="239"/>
      <c r="H192" s="239"/>
      <c r="I192" s="239"/>
      <c r="J192" s="239"/>
      <c r="K192" s="239"/>
      <c r="L192" s="239"/>
      <c r="P192" s="14"/>
    </row>
    <row r="193" spans="2:16" ht="15.6" customHeight="1" x14ac:dyDescent="0.25">
      <c r="B193" s="238"/>
      <c r="C193" s="239"/>
      <c r="D193" s="239"/>
      <c r="E193" s="239"/>
      <c r="F193" s="239"/>
      <c r="G193" s="239"/>
      <c r="H193" s="239"/>
      <c r="I193" s="239"/>
      <c r="J193" s="239"/>
      <c r="K193" s="239"/>
      <c r="L193" s="239"/>
      <c r="P193" s="14"/>
    </row>
    <row r="194" spans="2:16" ht="15.6" customHeight="1" x14ac:dyDescent="0.25">
      <c r="B194" s="238"/>
      <c r="C194" s="239"/>
      <c r="D194" s="239"/>
      <c r="E194" s="239"/>
      <c r="F194" s="239"/>
      <c r="G194" s="239"/>
      <c r="H194" s="239"/>
      <c r="I194" s="239"/>
      <c r="J194" s="239"/>
      <c r="K194" s="239"/>
      <c r="L194" s="239"/>
      <c r="P194" s="14"/>
    </row>
    <row r="195" spans="2:16" ht="16.5" thickBot="1" x14ac:dyDescent="0.3">
      <c r="B195" s="15"/>
      <c r="C195" s="16"/>
      <c r="D195" s="16"/>
      <c r="E195" s="16"/>
      <c r="F195" s="16"/>
      <c r="G195" s="16"/>
      <c r="H195" s="16"/>
      <c r="I195" s="16"/>
      <c r="J195" s="16"/>
      <c r="K195" s="16"/>
      <c r="L195" s="16"/>
      <c r="M195" s="19"/>
      <c r="N195" s="16"/>
      <c r="O195" s="16"/>
      <c r="P195" s="17"/>
    </row>
    <row r="196" spans="2:16" ht="4.9000000000000004" customHeight="1" thickBot="1" x14ac:dyDescent="0.3"/>
    <row r="197" spans="2:16" x14ac:dyDescent="0.25">
      <c r="B197" s="10"/>
      <c r="C197" s="11"/>
      <c r="D197" s="11"/>
      <c r="E197" s="11"/>
      <c r="F197" s="11"/>
      <c r="G197" s="11"/>
      <c r="H197" s="11"/>
      <c r="I197" s="11"/>
      <c r="J197" s="11"/>
      <c r="K197" s="11"/>
      <c r="L197" s="11"/>
      <c r="M197" s="11"/>
      <c r="N197" s="11"/>
      <c r="O197" s="11"/>
      <c r="P197" s="12"/>
    </row>
    <row r="198" spans="2:16" ht="15.6" customHeight="1" x14ac:dyDescent="0.25">
      <c r="B198" s="238" t="s">
        <v>134</v>
      </c>
      <c r="C198" s="239"/>
      <c r="D198" s="239"/>
      <c r="E198" s="239"/>
      <c r="F198" s="239"/>
      <c r="G198" s="239"/>
      <c r="H198" s="239"/>
      <c r="I198" s="239"/>
      <c r="J198" s="239"/>
      <c r="K198" s="239"/>
      <c r="L198" s="239"/>
      <c r="P198" s="14"/>
    </row>
    <row r="199" spans="2:16" ht="15.6" customHeight="1" x14ac:dyDescent="0.25">
      <c r="B199" s="238"/>
      <c r="C199" s="239"/>
      <c r="D199" s="239"/>
      <c r="E199" s="239"/>
      <c r="F199" s="239"/>
      <c r="G199" s="239"/>
      <c r="H199" s="239"/>
      <c r="I199" s="239"/>
      <c r="J199" s="239"/>
      <c r="K199" s="239"/>
      <c r="L199" s="239"/>
      <c r="P199" s="14"/>
    </row>
    <row r="200" spans="2:16" ht="15.6" customHeight="1" x14ac:dyDescent="0.25">
      <c r="B200" s="238"/>
      <c r="C200" s="239"/>
      <c r="D200" s="239"/>
      <c r="E200" s="239"/>
      <c r="F200" s="239"/>
      <c r="G200" s="239"/>
      <c r="H200" s="239"/>
      <c r="I200" s="239"/>
      <c r="J200" s="239"/>
      <c r="K200" s="239"/>
      <c r="L200" s="239"/>
      <c r="P200" s="14"/>
    </row>
    <row r="201" spans="2:16" ht="15.6" customHeight="1" x14ac:dyDescent="0.25">
      <c r="B201" s="238"/>
      <c r="C201" s="239"/>
      <c r="D201" s="239"/>
      <c r="E201" s="239"/>
      <c r="F201" s="239"/>
      <c r="G201" s="239"/>
      <c r="H201" s="239"/>
      <c r="I201" s="239"/>
      <c r="J201" s="239"/>
      <c r="K201" s="239"/>
      <c r="L201" s="239"/>
      <c r="P201" s="14"/>
    </row>
    <row r="202" spans="2:16" ht="15.6" customHeight="1" x14ac:dyDescent="0.25">
      <c r="B202" s="238"/>
      <c r="C202" s="239"/>
      <c r="D202" s="239"/>
      <c r="E202" s="239"/>
      <c r="F202" s="239"/>
      <c r="G202" s="239"/>
      <c r="H202" s="239"/>
      <c r="I202" s="239"/>
      <c r="J202" s="239"/>
      <c r="K202" s="239"/>
      <c r="L202" s="239"/>
      <c r="P202" s="14"/>
    </row>
    <row r="203" spans="2:16" ht="15.6" customHeight="1" x14ac:dyDescent="0.25">
      <c r="B203" s="238"/>
      <c r="C203" s="239"/>
      <c r="D203" s="239"/>
      <c r="E203" s="239"/>
      <c r="F203" s="239"/>
      <c r="G203" s="239"/>
      <c r="H203" s="239"/>
      <c r="I203" s="239"/>
      <c r="J203" s="239"/>
      <c r="K203" s="239"/>
      <c r="L203" s="239"/>
      <c r="P203" s="14"/>
    </row>
    <row r="204" spans="2:16" ht="15.6" customHeight="1" x14ac:dyDescent="0.25">
      <c r="B204" s="238"/>
      <c r="C204" s="239"/>
      <c r="D204" s="239"/>
      <c r="E204" s="239"/>
      <c r="F204" s="239"/>
      <c r="G204" s="239"/>
      <c r="H204" s="239"/>
      <c r="I204" s="239"/>
      <c r="J204" s="239"/>
      <c r="K204" s="239"/>
      <c r="L204" s="239"/>
      <c r="P204" s="14"/>
    </row>
    <row r="205" spans="2:16" ht="15.6" customHeight="1" x14ac:dyDescent="0.25">
      <c r="B205" s="238"/>
      <c r="C205" s="239"/>
      <c r="D205" s="239"/>
      <c r="E205" s="239"/>
      <c r="F205" s="239"/>
      <c r="G205" s="239"/>
      <c r="H205" s="239"/>
      <c r="I205" s="239"/>
      <c r="J205" s="239"/>
      <c r="K205" s="239"/>
      <c r="L205" s="239"/>
      <c r="P205" s="14"/>
    </row>
    <row r="206" spans="2:16" ht="15.6" customHeight="1" x14ac:dyDescent="0.25">
      <c r="B206" s="238"/>
      <c r="C206" s="239"/>
      <c r="D206" s="239"/>
      <c r="E206" s="239"/>
      <c r="F206" s="239"/>
      <c r="G206" s="239"/>
      <c r="H206" s="239"/>
      <c r="I206" s="239"/>
      <c r="J206" s="239"/>
      <c r="K206" s="239"/>
      <c r="L206" s="239"/>
      <c r="P206" s="14"/>
    </row>
    <row r="207" spans="2:16" ht="15.6" customHeight="1" x14ac:dyDescent="0.25">
      <c r="B207" s="238"/>
      <c r="C207" s="239"/>
      <c r="D207" s="239"/>
      <c r="E207" s="239"/>
      <c r="F207" s="239"/>
      <c r="G207" s="239"/>
      <c r="H207" s="239"/>
      <c r="I207" s="239"/>
      <c r="J207" s="239"/>
      <c r="K207" s="239"/>
      <c r="L207" s="239"/>
      <c r="P207" s="14"/>
    </row>
    <row r="208" spans="2:16" ht="16.5" thickBot="1" x14ac:dyDescent="0.3">
      <c r="B208" s="15"/>
      <c r="C208" s="16"/>
      <c r="D208" s="16"/>
      <c r="E208" s="16"/>
      <c r="F208" s="16"/>
      <c r="G208" s="16"/>
      <c r="H208" s="16"/>
      <c r="I208" s="16"/>
      <c r="J208" s="16"/>
      <c r="K208" s="16"/>
      <c r="L208" s="16"/>
      <c r="M208" s="19"/>
      <c r="N208" s="16"/>
      <c r="O208" s="16"/>
      <c r="P208" s="17"/>
    </row>
    <row r="209" spans="2:16" ht="7.9" customHeight="1" thickBot="1" x14ac:dyDescent="0.3"/>
    <row r="210" spans="2:16" x14ac:dyDescent="0.25">
      <c r="B210" s="10"/>
      <c r="C210" s="11"/>
      <c r="D210" s="11"/>
      <c r="E210" s="11"/>
      <c r="F210" s="11"/>
      <c r="G210" s="11"/>
      <c r="H210" s="11"/>
      <c r="I210" s="11"/>
      <c r="J210" s="11"/>
      <c r="K210" s="11"/>
      <c r="L210" s="11"/>
      <c r="M210" s="11"/>
      <c r="N210" s="11"/>
      <c r="O210" s="11"/>
      <c r="P210" s="12"/>
    </row>
    <row r="211" spans="2:16" ht="15.6" customHeight="1" x14ac:dyDescent="0.25">
      <c r="B211" s="250" t="s">
        <v>135</v>
      </c>
      <c r="C211" s="251"/>
      <c r="D211" s="251"/>
      <c r="E211" s="251"/>
      <c r="F211" s="251"/>
      <c r="G211" s="251"/>
      <c r="H211" s="251"/>
      <c r="I211" s="251"/>
      <c r="J211" s="251"/>
      <c r="K211" s="251"/>
      <c r="L211" s="251"/>
      <c r="P211" s="14"/>
    </row>
    <row r="212" spans="2:16" ht="15.6" customHeight="1" x14ac:dyDescent="0.25">
      <c r="B212" s="250"/>
      <c r="C212" s="251"/>
      <c r="D212" s="251"/>
      <c r="E212" s="251"/>
      <c r="F212" s="251"/>
      <c r="G212" s="251"/>
      <c r="H212" s="251"/>
      <c r="I212" s="251"/>
      <c r="J212" s="251"/>
      <c r="K212" s="251"/>
      <c r="L212" s="251"/>
      <c r="P212" s="14"/>
    </row>
    <row r="213" spans="2:16" ht="15.6" customHeight="1" x14ac:dyDescent="0.25">
      <c r="B213" s="250"/>
      <c r="C213" s="251"/>
      <c r="D213" s="251"/>
      <c r="E213" s="251"/>
      <c r="F213" s="251"/>
      <c r="G213" s="251"/>
      <c r="H213" s="251"/>
      <c r="I213" s="251"/>
      <c r="J213" s="251"/>
      <c r="K213" s="251"/>
      <c r="L213" s="251"/>
      <c r="P213" s="14"/>
    </row>
    <row r="214" spans="2:16" ht="15.6" customHeight="1" x14ac:dyDescent="0.25">
      <c r="B214" s="250"/>
      <c r="C214" s="251"/>
      <c r="D214" s="251"/>
      <c r="E214" s="251"/>
      <c r="F214" s="251"/>
      <c r="G214" s="251"/>
      <c r="H214" s="251"/>
      <c r="I214" s="251"/>
      <c r="J214" s="251"/>
      <c r="K214" s="251"/>
      <c r="L214" s="251"/>
      <c r="P214" s="14"/>
    </row>
    <row r="215" spans="2:16" ht="15.6" customHeight="1" x14ac:dyDescent="0.25">
      <c r="B215" s="250"/>
      <c r="C215" s="251"/>
      <c r="D215" s="251"/>
      <c r="E215" s="251"/>
      <c r="F215" s="251"/>
      <c r="G215" s="251"/>
      <c r="H215" s="251"/>
      <c r="I215" s="251"/>
      <c r="J215" s="251"/>
      <c r="K215" s="251"/>
      <c r="L215" s="251"/>
      <c r="P215" s="14"/>
    </row>
    <row r="216" spans="2:16" ht="15.6" customHeight="1" x14ac:dyDescent="0.25">
      <c r="B216" s="250"/>
      <c r="C216" s="251"/>
      <c r="D216" s="251"/>
      <c r="E216" s="251"/>
      <c r="F216" s="251"/>
      <c r="G216" s="251"/>
      <c r="H216" s="251"/>
      <c r="I216" s="251"/>
      <c r="J216" s="251"/>
      <c r="K216" s="251"/>
      <c r="L216" s="251"/>
      <c r="P216" s="14"/>
    </row>
    <row r="217" spans="2:16" ht="15.6" customHeight="1" x14ac:dyDescent="0.25">
      <c r="B217" s="250"/>
      <c r="C217" s="251"/>
      <c r="D217" s="251"/>
      <c r="E217" s="251"/>
      <c r="F217" s="251"/>
      <c r="G217" s="251"/>
      <c r="H217" s="251"/>
      <c r="I217" s="251"/>
      <c r="J217" s="251"/>
      <c r="K217" s="251"/>
      <c r="L217" s="251"/>
      <c r="P217" s="14"/>
    </row>
    <row r="218" spans="2:16" ht="15.6" customHeight="1" x14ac:dyDescent="0.25">
      <c r="B218" s="250"/>
      <c r="C218" s="251"/>
      <c r="D218" s="251"/>
      <c r="E218" s="251"/>
      <c r="F218" s="251"/>
      <c r="G218" s="251"/>
      <c r="H218" s="251"/>
      <c r="I218" s="251"/>
      <c r="J218" s="251"/>
      <c r="K218" s="251"/>
      <c r="L218" s="251"/>
      <c r="P218" s="14"/>
    </row>
    <row r="219" spans="2:16" ht="15.6" customHeight="1" x14ac:dyDescent="0.25">
      <c r="B219" s="250"/>
      <c r="C219" s="251"/>
      <c r="D219" s="251"/>
      <c r="E219" s="251"/>
      <c r="F219" s="251"/>
      <c r="G219" s="251"/>
      <c r="H219" s="251"/>
      <c r="I219" s="251"/>
      <c r="J219" s="251"/>
      <c r="K219" s="251"/>
      <c r="L219" s="251"/>
      <c r="P219" s="14"/>
    </row>
    <row r="220" spans="2:16" ht="15.6" customHeight="1" x14ac:dyDescent="0.25">
      <c r="B220" s="250"/>
      <c r="C220" s="251"/>
      <c r="D220" s="251"/>
      <c r="E220" s="251"/>
      <c r="F220" s="251"/>
      <c r="G220" s="251"/>
      <c r="H220" s="251"/>
      <c r="I220" s="251"/>
      <c r="J220" s="251"/>
      <c r="K220" s="251"/>
      <c r="L220" s="251"/>
      <c r="P220" s="14"/>
    </row>
    <row r="221" spans="2:16" ht="16.5" thickBot="1" x14ac:dyDescent="0.3">
      <c r="B221" s="15"/>
      <c r="C221" s="16"/>
      <c r="D221" s="16"/>
      <c r="E221" s="16"/>
      <c r="F221" s="16"/>
      <c r="G221" s="16"/>
      <c r="H221" s="16"/>
      <c r="I221" s="16"/>
      <c r="J221" s="16"/>
      <c r="K221" s="16"/>
      <c r="L221" s="16"/>
      <c r="M221" s="19"/>
      <c r="N221" s="16"/>
      <c r="O221" s="16"/>
      <c r="P221" s="17"/>
    </row>
    <row r="222" spans="2:16" ht="7.15" customHeight="1" thickBot="1" x14ac:dyDescent="0.3"/>
    <row r="223" spans="2:16" x14ac:dyDescent="0.25">
      <c r="B223" s="10"/>
      <c r="C223" s="11"/>
      <c r="D223" s="11"/>
      <c r="E223" s="11"/>
      <c r="F223" s="11"/>
      <c r="G223" s="11"/>
      <c r="H223" s="11"/>
      <c r="I223" s="11"/>
      <c r="J223" s="11"/>
      <c r="K223" s="11"/>
      <c r="L223" s="11"/>
      <c r="M223" s="11"/>
      <c r="N223" s="11"/>
      <c r="O223" s="11"/>
      <c r="P223" s="12"/>
    </row>
    <row r="224" spans="2:16" ht="15.6" customHeight="1" x14ac:dyDescent="0.25">
      <c r="B224" s="238" t="s">
        <v>136</v>
      </c>
      <c r="C224" s="239"/>
      <c r="D224" s="239"/>
      <c r="E224" s="239"/>
      <c r="F224" s="239"/>
      <c r="G224" s="239"/>
      <c r="H224" s="239"/>
      <c r="I224" s="239"/>
      <c r="J224" s="239"/>
      <c r="K224" s="239"/>
      <c r="L224" s="239"/>
      <c r="P224" s="14"/>
    </row>
    <row r="225" spans="2:16" ht="15.6" customHeight="1" x14ac:dyDescent="0.25">
      <c r="B225" s="238"/>
      <c r="C225" s="239"/>
      <c r="D225" s="239"/>
      <c r="E225" s="239"/>
      <c r="F225" s="239"/>
      <c r="G225" s="239"/>
      <c r="H225" s="239"/>
      <c r="I225" s="239"/>
      <c r="J225" s="239"/>
      <c r="K225" s="239"/>
      <c r="L225" s="239"/>
      <c r="P225" s="14"/>
    </row>
    <row r="226" spans="2:16" ht="15.6" customHeight="1" x14ac:dyDescent="0.25">
      <c r="B226" s="238"/>
      <c r="C226" s="239"/>
      <c r="D226" s="239"/>
      <c r="E226" s="239"/>
      <c r="F226" s="239"/>
      <c r="G226" s="239"/>
      <c r="H226" s="239"/>
      <c r="I226" s="239"/>
      <c r="J226" s="239"/>
      <c r="K226" s="239"/>
      <c r="L226" s="239"/>
      <c r="P226" s="14"/>
    </row>
    <row r="227" spans="2:16" ht="15.6" customHeight="1" x14ac:dyDescent="0.25">
      <c r="B227" s="238"/>
      <c r="C227" s="239"/>
      <c r="D227" s="239"/>
      <c r="E227" s="239"/>
      <c r="F227" s="239"/>
      <c r="G227" s="239"/>
      <c r="H227" s="239"/>
      <c r="I227" s="239"/>
      <c r="J227" s="239"/>
      <c r="K227" s="239"/>
      <c r="L227" s="239"/>
      <c r="P227" s="14"/>
    </row>
    <row r="228" spans="2:16" ht="15.6" customHeight="1" x14ac:dyDescent="0.25">
      <c r="B228" s="238"/>
      <c r="C228" s="239"/>
      <c r="D228" s="239"/>
      <c r="E228" s="239"/>
      <c r="F228" s="239"/>
      <c r="G228" s="239"/>
      <c r="H228" s="239"/>
      <c r="I228" s="239"/>
      <c r="J228" s="239"/>
      <c r="K228" s="239"/>
      <c r="L228" s="239"/>
      <c r="P228" s="14"/>
    </row>
    <row r="229" spans="2:16" ht="15.6" customHeight="1" x14ac:dyDescent="0.25">
      <c r="B229" s="238"/>
      <c r="C229" s="239"/>
      <c r="D229" s="239"/>
      <c r="E229" s="239"/>
      <c r="F229" s="239"/>
      <c r="G229" s="239"/>
      <c r="H229" s="239"/>
      <c r="I229" s="239"/>
      <c r="J229" s="239"/>
      <c r="K229" s="239"/>
      <c r="L229" s="239"/>
      <c r="P229" s="14"/>
    </row>
    <row r="230" spans="2:16" ht="15.6" customHeight="1" x14ac:dyDescent="0.25">
      <c r="B230" s="238"/>
      <c r="C230" s="239"/>
      <c r="D230" s="239"/>
      <c r="E230" s="239"/>
      <c r="F230" s="239"/>
      <c r="G230" s="239"/>
      <c r="H230" s="239"/>
      <c r="I230" s="239"/>
      <c r="J230" s="239"/>
      <c r="K230" s="239"/>
      <c r="L230" s="239"/>
      <c r="P230" s="14"/>
    </row>
    <row r="231" spans="2:16" ht="15.6" customHeight="1" x14ac:dyDescent="0.25">
      <c r="B231" s="238"/>
      <c r="C231" s="239"/>
      <c r="D231" s="239"/>
      <c r="E231" s="239"/>
      <c r="F231" s="239"/>
      <c r="G231" s="239"/>
      <c r="H231" s="239"/>
      <c r="I231" s="239"/>
      <c r="J231" s="239"/>
      <c r="K231" s="239"/>
      <c r="L231" s="239"/>
      <c r="P231" s="14"/>
    </row>
    <row r="232" spans="2:16" ht="15.6" customHeight="1" x14ac:dyDescent="0.25">
      <c r="B232" s="238"/>
      <c r="C232" s="239"/>
      <c r="D232" s="239"/>
      <c r="E232" s="239"/>
      <c r="F232" s="239"/>
      <c r="G232" s="239"/>
      <c r="H232" s="239"/>
      <c r="I232" s="239"/>
      <c r="J232" s="239"/>
      <c r="K232" s="239"/>
      <c r="L232" s="239"/>
      <c r="P232" s="14"/>
    </row>
    <row r="233" spans="2:16" ht="15.6" customHeight="1" x14ac:dyDescent="0.25">
      <c r="B233" s="238"/>
      <c r="C233" s="239"/>
      <c r="D233" s="239"/>
      <c r="E233" s="239"/>
      <c r="F233" s="239"/>
      <c r="G233" s="239"/>
      <c r="H233" s="239"/>
      <c r="I233" s="239"/>
      <c r="J233" s="239"/>
      <c r="K233" s="239"/>
      <c r="L233" s="239"/>
      <c r="P233" s="14"/>
    </row>
    <row r="234" spans="2:16" ht="16.5" thickBot="1" x14ac:dyDescent="0.3">
      <c r="B234" s="15"/>
      <c r="C234" s="16"/>
      <c r="D234" s="16"/>
      <c r="E234" s="16"/>
      <c r="F234" s="16"/>
      <c r="G234" s="16"/>
      <c r="H234" s="16"/>
      <c r="I234" s="16"/>
      <c r="J234" s="16"/>
      <c r="K234" s="16"/>
      <c r="L234" s="16"/>
      <c r="M234" s="19"/>
      <c r="N234" s="16"/>
      <c r="O234" s="16"/>
      <c r="P234" s="17"/>
    </row>
    <row r="235" spans="2:16" ht="5.45" customHeight="1" thickBot="1" x14ac:dyDescent="0.3"/>
    <row r="236" spans="2:16" x14ac:dyDescent="0.25">
      <c r="B236" s="10"/>
      <c r="C236" s="11"/>
      <c r="D236" s="11"/>
      <c r="E236" s="11"/>
      <c r="F236" s="11"/>
      <c r="G236" s="11"/>
      <c r="H236" s="11"/>
      <c r="I236" s="11"/>
      <c r="J236" s="11"/>
      <c r="K236" s="11"/>
      <c r="L236" s="11"/>
      <c r="M236" s="11"/>
      <c r="N236" s="11"/>
      <c r="O236" s="11"/>
      <c r="P236" s="12"/>
    </row>
    <row r="237" spans="2:16" ht="15.6" customHeight="1" x14ac:dyDescent="0.25">
      <c r="B237" s="238" t="s">
        <v>137</v>
      </c>
      <c r="C237" s="239"/>
      <c r="D237" s="239"/>
      <c r="E237" s="239"/>
      <c r="F237" s="239"/>
      <c r="G237" s="239"/>
      <c r="H237" s="239"/>
      <c r="I237" s="239"/>
      <c r="J237" s="239"/>
      <c r="K237" s="239"/>
      <c r="L237" s="239"/>
      <c r="P237" s="14"/>
    </row>
    <row r="238" spans="2:16" ht="15.6" customHeight="1" x14ac:dyDescent="0.25">
      <c r="B238" s="238"/>
      <c r="C238" s="239"/>
      <c r="D238" s="239"/>
      <c r="E238" s="239"/>
      <c r="F238" s="239"/>
      <c r="G238" s="239"/>
      <c r="H238" s="239"/>
      <c r="I238" s="239"/>
      <c r="J238" s="239"/>
      <c r="K238" s="239"/>
      <c r="L238" s="239"/>
      <c r="P238" s="14"/>
    </row>
    <row r="239" spans="2:16" ht="15.6" customHeight="1" x14ac:dyDescent="0.25">
      <c r="B239" s="238"/>
      <c r="C239" s="239"/>
      <c r="D239" s="239"/>
      <c r="E239" s="239"/>
      <c r="F239" s="239"/>
      <c r="G239" s="239"/>
      <c r="H239" s="239"/>
      <c r="I239" s="239"/>
      <c r="J239" s="239"/>
      <c r="K239" s="239"/>
      <c r="L239" s="239"/>
      <c r="P239" s="14"/>
    </row>
    <row r="240" spans="2:16" ht="15.6" customHeight="1" x14ac:dyDescent="0.25">
      <c r="B240" s="238"/>
      <c r="C240" s="239"/>
      <c r="D240" s="239"/>
      <c r="E240" s="239"/>
      <c r="F240" s="239"/>
      <c r="G240" s="239"/>
      <c r="H240" s="239"/>
      <c r="I240" s="239"/>
      <c r="J240" s="239"/>
      <c r="K240" s="239"/>
      <c r="L240" s="239"/>
      <c r="P240" s="14"/>
    </row>
    <row r="241" spans="2:16" ht="15.6" customHeight="1" x14ac:dyDescent="0.25">
      <c r="B241" s="238"/>
      <c r="C241" s="239"/>
      <c r="D241" s="239"/>
      <c r="E241" s="239"/>
      <c r="F241" s="239"/>
      <c r="G241" s="239"/>
      <c r="H241" s="239"/>
      <c r="I241" s="239"/>
      <c r="J241" s="239"/>
      <c r="K241" s="239"/>
      <c r="L241" s="239"/>
      <c r="P241" s="14"/>
    </row>
    <row r="242" spans="2:16" ht="15.6" customHeight="1" x14ac:dyDescent="0.25">
      <c r="B242" s="238"/>
      <c r="C242" s="239"/>
      <c r="D242" s="239"/>
      <c r="E242" s="239"/>
      <c r="F242" s="239"/>
      <c r="G242" s="239"/>
      <c r="H242" s="239"/>
      <c r="I242" s="239"/>
      <c r="J242" s="239"/>
      <c r="K242" s="239"/>
      <c r="L242" s="239"/>
      <c r="P242" s="14"/>
    </row>
    <row r="243" spans="2:16" ht="15.6" customHeight="1" x14ac:dyDescent="0.25">
      <c r="B243" s="238"/>
      <c r="C243" s="239"/>
      <c r="D243" s="239"/>
      <c r="E243" s="239"/>
      <c r="F243" s="239"/>
      <c r="G243" s="239"/>
      <c r="H243" s="239"/>
      <c r="I243" s="239"/>
      <c r="J243" s="239"/>
      <c r="K243" s="239"/>
      <c r="L243" s="239"/>
      <c r="P243" s="14"/>
    </row>
    <row r="244" spans="2:16" ht="15.6" customHeight="1" x14ac:dyDescent="0.25">
      <c r="B244" s="238"/>
      <c r="C244" s="239"/>
      <c r="D244" s="239"/>
      <c r="E244" s="239"/>
      <c r="F244" s="239"/>
      <c r="G244" s="239"/>
      <c r="H244" s="239"/>
      <c r="I244" s="239"/>
      <c r="J244" s="239"/>
      <c r="K244" s="239"/>
      <c r="L244" s="239"/>
      <c r="P244" s="14"/>
    </row>
    <row r="245" spans="2:16" ht="15.6" customHeight="1" x14ac:dyDescent="0.25">
      <c r="B245" s="238"/>
      <c r="C245" s="239"/>
      <c r="D245" s="239"/>
      <c r="E245" s="239"/>
      <c r="F245" s="239"/>
      <c r="G245" s="239"/>
      <c r="H245" s="239"/>
      <c r="I245" s="239"/>
      <c r="J245" s="239"/>
      <c r="K245" s="239"/>
      <c r="L245" s="239"/>
      <c r="P245" s="14"/>
    </row>
    <row r="246" spans="2:16" ht="15.6" customHeight="1" x14ac:dyDescent="0.25">
      <c r="B246" s="238"/>
      <c r="C246" s="239"/>
      <c r="D246" s="239"/>
      <c r="E246" s="239"/>
      <c r="F246" s="239"/>
      <c r="G246" s="239"/>
      <c r="H246" s="239"/>
      <c r="I246" s="239"/>
      <c r="J246" s="239"/>
      <c r="K246" s="239"/>
      <c r="L246" s="239"/>
      <c r="P246" s="14"/>
    </row>
    <row r="247" spans="2:16" ht="16.5" thickBot="1" x14ac:dyDescent="0.3">
      <c r="B247" s="15"/>
      <c r="C247" s="16"/>
      <c r="D247" s="16"/>
      <c r="E247" s="16"/>
      <c r="F247" s="16"/>
      <c r="G247" s="16"/>
      <c r="H247" s="16"/>
      <c r="I247" s="16"/>
      <c r="J247" s="16"/>
      <c r="K247" s="16"/>
      <c r="L247" s="16"/>
      <c r="M247" s="19"/>
      <c r="N247" s="16"/>
      <c r="O247" s="16"/>
      <c r="P247" s="17"/>
    </row>
    <row r="248" spans="2:16" ht="7.9" customHeight="1" thickBot="1" x14ac:dyDescent="0.3"/>
    <row r="249" spans="2:16" x14ac:dyDescent="0.25">
      <c r="B249" s="10"/>
      <c r="C249" s="11"/>
      <c r="D249" s="11"/>
      <c r="E249" s="11"/>
      <c r="F249" s="11"/>
      <c r="G249" s="11"/>
      <c r="H249" s="11"/>
      <c r="I249" s="11"/>
      <c r="J249" s="11"/>
      <c r="K249" s="11"/>
      <c r="L249" s="11"/>
      <c r="M249" s="11"/>
      <c r="N249" s="11"/>
      <c r="O249" s="11"/>
      <c r="P249" s="12"/>
    </row>
    <row r="250" spans="2:16" ht="15.6" customHeight="1" x14ac:dyDescent="0.25">
      <c r="B250" s="244" t="s">
        <v>138</v>
      </c>
      <c r="C250" s="245"/>
      <c r="D250" s="245"/>
      <c r="E250" s="245"/>
      <c r="F250" s="245"/>
      <c r="G250" s="245"/>
      <c r="H250" s="245"/>
      <c r="I250" s="245"/>
      <c r="J250" s="245"/>
      <c r="K250" s="245"/>
      <c r="L250" s="245"/>
      <c r="P250" s="14"/>
    </row>
    <row r="251" spans="2:16" ht="15.6" customHeight="1" x14ac:dyDescent="0.25">
      <c r="B251" s="244"/>
      <c r="C251" s="245"/>
      <c r="D251" s="245"/>
      <c r="E251" s="245"/>
      <c r="F251" s="245"/>
      <c r="G251" s="245"/>
      <c r="H251" s="245"/>
      <c r="I251" s="245"/>
      <c r="J251" s="245"/>
      <c r="K251" s="245"/>
      <c r="L251" s="245"/>
      <c r="P251" s="14"/>
    </row>
    <row r="252" spans="2:16" ht="15.6" customHeight="1" x14ac:dyDescent="0.25">
      <c r="B252" s="244"/>
      <c r="C252" s="245"/>
      <c r="D252" s="245"/>
      <c r="E252" s="245"/>
      <c r="F252" s="245"/>
      <c r="G252" s="245"/>
      <c r="H252" s="245"/>
      <c r="I252" s="245"/>
      <c r="J252" s="245"/>
      <c r="K252" s="245"/>
      <c r="L252" s="245"/>
      <c r="P252" s="14"/>
    </row>
    <row r="253" spans="2:16" ht="15.6" customHeight="1" x14ac:dyDescent="0.25">
      <c r="B253" s="244"/>
      <c r="C253" s="245"/>
      <c r="D253" s="245"/>
      <c r="E253" s="245"/>
      <c r="F253" s="245"/>
      <c r="G253" s="245"/>
      <c r="H253" s="245"/>
      <c r="I253" s="245"/>
      <c r="J253" s="245"/>
      <c r="K253" s="245"/>
      <c r="L253" s="245"/>
      <c r="P253" s="14"/>
    </row>
    <row r="254" spans="2:16" ht="15.6" customHeight="1" x14ac:dyDescent="0.25">
      <c r="B254" s="244"/>
      <c r="C254" s="245"/>
      <c r="D254" s="245"/>
      <c r="E254" s="245"/>
      <c r="F254" s="245"/>
      <c r="G254" s="245"/>
      <c r="H254" s="245"/>
      <c r="I254" s="245"/>
      <c r="J254" s="245"/>
      <c r="K254" s="245"/>
      <c r="L254" s="245"/>
      <c r="P254" s="14"/>
    </row>
    <row r="255" spans="2:16" ht="15.6" customHeight="1" x14ac:dyDescent="0.25">
      <c r="B255" s="244"/>
      <c r="C255" s="245"/>
      <c r="D255" s="245"/>
      <c r="E255" s="245"/>
      <c r="F255" s="245"/>
      <c r="G255" s="245"/>
      <c r="H255" s="245"/>
      <c r="I255" s="245"/>
      <c r="J255" s="245"/>
      <c r="K255" s="245"/>
      <c r="L255" s="245"/>
      <c r="P255" s="14"/>
    </row>
    <row r="256" spans="2:16" ht="15.6" customHeight="1" x14ac:dyDescent="0.25">
      <c r="B256" s="244"/>
      <c r="C256" s="245"/>
      <c r="D256" s="245"/>
      <c r="E256" s="245"/>
      <c r="F256" s="245"/>
      <c r="G256" s="245"/>
      <c r="H256" s="245"/>
      <c r="I256" s="245"/>
      <c r="J256" s="245"/>
      <c r="K256" s="245"/>
      <c r="L256" s="245"/>
      <c r="P256" s="14"/>
    </row>
    <row r="257" spans="2:16" ht="15.6" customHeight="1" x14ac:dyDescent="0.25">
      <c r="B257" s="244"/>
      <c r="C257" s="245"/>
      <c r="D257" s="245"/>
      <c r="E257" s="245"/>
      <c r="F257" s="245"/>
      <c r="G257" s="245"/>
      <c r="H257" s="245"/>
      <c r="I257" s="245"/>
      <c r="J257" s="245"/>
      <c r="K257" s="245"/>
      <c r="L257" s="245"/>
      <c r="P257" s="14"/>
    </row>
    <row r="258" spans="2:16" ht="15.6" customHeight="1" x14ac:dyDescent="0.25">
      <c r="B258" s="244"/>
      <c r="C258" s="245"/>
      <c r="D258" s="245"/>
      <c r="E258" s="245"/>
      <c r="F258" s="245"/>
      <c r="G258" s="245"/>
      <c r="H258" s="245"/>
      <c r="I258" s="245"/>
      <c r="J258" s="245"/>
      <c r="K258" s="245"/>
      <c r="L258" s="245"/>
      <c r="P258" s="14"/>
    </row>
    <row r="259" spans="2:16" ht="15.6" customHeight="1" x14ac:dyDescent="0.25">
      <c r="B259" s="244"/>
      <c r="C259" s="245"/>
      <c r="D259" s="245"/>
      <c r="E259" s="245"/>
      <c r="F259" s="245"/>
      <c r="G259" s="245"/>
      <c r="H259" s="245"/>
      <c r="I259" s="245"/>
      <c r="J259" s="245"/>
      <c r="K259" s="245"/>
      <c r="L259" s="245"/>
      <c r="P259" s="14"/>
    </row>
    <row r="260" spans="2:16" ht="16.5" thickBot="1" x14ac:dyDescent="0.3">
      <c r="B260" s="15"/>
      <c r="C260" s="16"/>
      <c r="D260" s="16"/>
      <c r="E260" s="16"/>
      <c r="F260" s="16"/>
      <c r="G260" s="16"/>
      <c r="H260" s="16"/>
      <c r="I260" s="16"/>
      <c r="J260" s="16"/>
      <c r="K260" s="16"/>
      <c r="L260" s="16"/>
      <c r="M260" s="19"/>
      <c r="N260" s="16"/>
      <c r="O260" s="16"/>
      <c r="P260" s="17"/>
    </row>
    <row r="261" spans="2:16" ht="7.15" customHeight="1" thickBot="1" x14ac:dyDescent="0.3"/>
    <row r="262" spans="2:16" x14ac:dyDescent="0.25">
      <c r="B262" s="10"/>
      <c r="C262" s="11"/>
      <c r="D262" s="11"/>
      <c r="E262" s="11"/>
      <c r="F262" s="11"/>
      <c r="G262" s="11"/>
      <c r="H262" s="11"/>
      <c r="I262" s="11"/>
      <c r="J262" s="11"/>
      <c r="K262" s="11"/>
      <c r="L262" s="11"/>
      <c r="M262" s="11"/>
      <c r="N262" s="11"/>
      <c r="O262" s="11"/>
      <c r="P262" s="12"/>
    </row>
    <row r="263" spans="2:16" ht="15.6" customHeight="1" x14ac:dyDescent="0.25">
      <c r="B263" s="244" t="s">
        <v>139</v>
      </c>
      <c r="C263" s="245"/>
      <c r="D263" s="245"/>
      <c r="E263" s="245"/>
      <c r="F263" s="245"/>
      <c r="G263" s="245"/>
      <c r="H263" s="245"/>
      <c r="I263" s="245"/>
      <c r="J263" s="245"/>
      <c r="K263" s="245"/>
      <c r="L263" s="245"/>
      <c r="P263" s="14"/>
    </row>
    <row r="264" spans="2:16" ht="15.6" customHeight="1" x14ac:dyDescent="0.25">
      <c r="B264" s="244"/>
      <c r="C264" s="245"/>
      <c r="D264" s="245"/>
      <c r="E264" s="245"/>
      <c r="F264" s="245"/>
      <c r="G264" s="245"/>
      <c r="H264" s="245"/>
      <c r="I264" s="245"/>
      <c r="J264" s="245"/>
      <c r="K264" s="245"/>
      <c r="L264" s="245"/>
      <c r="P264" s="14"/>
    </row>
    <row r="265" spans="2:16" ht="15.6" customHeight="1" x14ac:dyDescent="0.25">
      <c r="B265" s="244"/>
      <c r="C265" s="245"/>
      <c r="D265" s="245"/>
      <c r="E265" s="245"/>
      <c r="F265" s="245"/>
      <c r="G265" s="245"/>
      <c r="H265" s="245"/>
      <c r="I265" s="245"/>
      <c r="J265" s="245"/>
      <c r="K265" s="245"/>
      <c r="L265" s="245"/>
      <c r="P265" s="14"/>
    </row>
    <row r="266" spans="2:16" ht="15.6" customHeight="1" x14ac:dyDescent="0.25">
      <c r="B266" s="244"/>
      <c r="C266" s="245"/>
      <c r="D266" s="245"/>
      <c r="E266" s="245"/>
      <c r="F266" s="245"/>
      <c r="G266" s="245"/>
      <c r="H266" s="245"/>
      <c r="I266" s="245"/>
      <c r="J266" s="245"/>
      <c r="K266" s="245"/>
      <c r="L266" s="245"/>
      <c r="P266" s="14"/>
    </row>
    <row r="267" spans="2:16" ht="15.6" customHeight="1" x14ac:dyDescent="0.25">
      <c r="B267" s="244"/>
      <c r="C267" s="245"/>
      <c r="D267" s="245"/>
      <c r="E267" s="245"/>
      <c r="F267" s="245"/>
      <c r="G267" s="245"/>
      <c r="H267" s="245"/>
      <c r="I267" s="245"/>
      <c r="J267" s="245"/>
      <c r="K267" s="245"/>
      <c r="L267" s="245"/>
      <c r="P267" s="14"/>
    </row>
    <row r="268" spans="2:16" ht="15.6" customHeight="1" x14ac:dyDescent="0.25">
      <c r="B268" s="244"/>
      <c r="C268" s="245"/>
      <c r="D268" s="245"/>
      <c r="E268" s="245"/>
      <c r="F268" s="245"/>
      <c r="G268" s="245"/>
      <c r="H268" s="245"/>
      <c r="I268" s="245"/>
      <c r="J268" s="245"/>
      <c r="K268" s="245"/>
      <c r="L268" s="245"/>
      <c r="P268" s="14"/>
    </row>
    <row r="269" spans="2:16" ht="15.6" customHeight="1" x14ac:dyDescent="0.25">
      <c r="B269" s="244"/>
      <c r="C269" s="245"/>
      <c r="D269" s="245"/>
      <c r="E269" s="245"/>
      <c r="F269" s="245"/>
      <c r="G269" s="245"/>
      <c r="H269" s="245"/>
      <c r="I269" s="245"/>
      <c r="J269" s="245"/>
      <c r="K269" s="245"/>
      <c r="L269" s="245"/>
      <c r="P269" s="14"/>
    </row>
    <row r="270" spans="2:16" ht="15.6" customHeight="1" x14ac:dyDescent="0.25">
      <c r="B270" s="244"/>
      <c r="C270" s="245"/>
      <c r="D270" s="245"/>
      <c r="E270" s="245"/>
      <c r="F270" s="245"/>
      <c r="G270" s="245"/>
      <c r="H270" s="245"/>
      <c r="I270" s="245"/>
      <c r="J270" s="245"/>
      <c r="K270" s="245"/>
      <c r="L270" s="245"/>
      <c r="P270" s="14"/>
    </row>
    <row r="271" spans="2:16" ht="15.6" customHeight="1" x14ac:dyDescent="0.25">
      <c r="B271" s="244"/>
      <c r="C271" s="245"/>
      <c r="D271" s="245"/>
      <c r="E271" s="245"/>
      <c r="F271" s="245"/>
      <c r="G271" s="245"/>
      <c r="H271" s="245"/>
      <c r="I271" s="245"/>
      <c r="J271" s="245"/>
      <c r="K271" s="245"/>
      <c r="L271" s="245"/>
      <c r="P271" s="14"/>
    </row>
    <row r="272" spans="2:16" ht="15.6" customHeight="1" x14ac:dyDescent="0.25">
      <c r="B272" s="244"/>
      <c r="C272" s="245"/>
      <c r="D272" s="245"/>
      <c r="E272" s="245"/>
      <c r="F272" s="245"/>
      <c r="G272" s="245"/>
      <c r="H272" s="245"/>
      <c r="I272" s="245"/>
      <c r="J272" s="245"/>
      <c r="K272" s="245"/>
      <c r="L272" s="245"/>
      <c r="P272" s="14"/>
    </row>
    <row r="273" spans="2:16" ht="16.5" thickBot="1" x14ac:dyDescent="0.3">
      <c r="B273" s="15"/>
      <c r="C273" s="16"/>
      <c r="D273" s="16"/>
      <c r="E273" s="16"/>
      <c r="F273" s="16"/>
      <c r="G273" s="16"/>
      <c r="H273" s="16"/>
      <c r="I273" s="16"/>
      <c r="J273" s="16"/>
      <c r="K273" s="16"/>
      <c r="L273" s="16"/>
      <c r="M273" s="19"/>
      <c r="N273" s="16"/>
      <c r="O273" s="16"/>
      <c r="P273" s="17"/>
    </row>
    <row r="274" spans="2:16" ht="4.9000000000000004" customHeight="1" x14ac:dyDescent="0.25"/>
    <row r="275" spans="2:16" ht="2.4500000000000002" customHeight="1" thickBot="1" x14ac:dyDescent="0.3"/>
    <row r="276" spans="2:16" x14ac:dyDescent="0.25">
      <c r="B276" s="10"/>
      <c r="C276" s="11"/>
      <c r="D276" s="11"/>
      <c r="E276" s="11"/>
      <c r="F276" s="11"/>
      <c r="G276" s="11"/>
      <c r="H276" s="11"/>
      <c r="I276" s="11"/>
      <c r="J276" s="11"/>
      <c r="K276" s="11"/>
      <c r="L276" s="11"/>
      <c r="M276" s="11"/>
      <c r="N276" s="11"/>
      <c r="O276" s="11"/>
      <c r="P276" s="12"/>
    </row>
    <row r="277" spans="2:16" ht="15.6" customHeight="1" x14ac:dyDescent="0.25">
      <c r="B277" s="252" t="s">
        <v>140</v>
      </c>
      <c r="C277" s="253"/>
      <c r="D277" s="253"/>
      <c r="E277" s="253"/>
      <c r="F277" s="253"/>
      <c r="G277" s="253"/>
      <c r="H277" s="253"/>
      <c r="I277" s="253"/>
      <c r="J277" s="253"/>
      <c r="K277" s="253"/>
      <c r="L277" s="253"/>
      <c r="P277" s="14"/>
    </row>
    <row r="278" spans="2:16" ht="15.6" customHeight="1" x14ac:dyDescent="0.25">
      <c r="B278" s="252"/>
      <c r="C278" s="253"/>
      <c r="D278" s="253"/>
      <c r="E278" s="253"/>
      <c r="F278" s="253"/>
      <c r="G278" s="253"/>
      <c r="H278" s="253"/>
      <c r="I278" s="253"/>
      <c r="J278" s="253"/>
      <c r="K278" s="253"/>
      <c r="L278" s="253"/>
      <c r="P278" s="14"/>
    </row>
    <row r="279" spans="2:16" ht="15.6" customHeight="1" x14ac:dyDescent="0.25">
      <c r="B279" s="252"/>
      <c r="C279" s="253"/>
      <c r="D279" s="253"/>
      <c r="E279" s="253"/>
      <c r="F279" s="253"/>
      <c r="G279" s="253"/>
      <c r="H279" s="253"/>
      <c r="I279" s="253"/>
      <c r="J279" s="253"/>
      <c r="K279" s="253"/>
      <c r="L279" s="253"/>
      <c r="P279" s="14"/>
    </row>
    <row r="280" spans="2:16" ht="15.6" customHeight="1" x14ac:dyDescent="0.25">
      <c r="B280" s="252"/>
      <c r="C280" s="253"/>
      <c r="D280" s="253"/>
      <c r="E280" s="253"/>
      <c r="F280" s="253"/>
      <c r="G280" s="253"/>
      <c r="H280" s="253"/>
      <c r="I280" s="253"/>
      <c r="J280" s="253"/>
      <c r="K280" s="253"/>
      <c r="L280" s="253"/>
      <c r="P280" s="14"/>
    </row>
    <row r="281" spans="2:16" ht="15.6" customHeight="1" x14ac:dyDescent="0.25">
      <c r="B281" s="252"/>
      <c r="C281" s="253"/>
      <c r="D281" s="253"/>
      <c r="E281" s="253"/>
      <c r="F281" s="253"/>
      <c r="G281" s="253"/>
      <c r="H281" s="253"/>
      <c r="I281" s="253"/>
      <c r="J281" s="253"/>
      <c r="K281" s="253"/>
      <c r="L281" s="253"/>
      <c r="P281" s="14"/>
    </row>
    <row r="282" spans="2:16" ht="15.6" customHeight="1" x14ac:dyDescent="0.25">
      <c r="B282" s="252"/>
      <c r="C282" s="253"/>
      <c r="D282" s="253"/>
      <c r="E282" s="253"/>
      <c r="F282" s="253"/>
      <c r="G282" s="253"/>
      <c r="H282" s="253"/>
      <c r="I282" s="253"/>
      <c r="J282" s="253"/>
      <c r="K282" s="253"/>
      <c r="L282" s="253"/>
      <c r="P282" s="14"/>
    </row>
    <row r="283" spans="2:16" ht="15.6" customHeight="1" x14ac:dyDescent="0.25">
      <c r="B283" s="252"/>
      <c r="C283" s="253"/>
      <c r="D283" s="253"/>
      <c r="E283" s="253"/>
      <c r="F283" s="253"/>
      <c r="G283" s="253"/>
      <c r="H283" s="253"/>
      <c r="I283" s="253"/>
      <c r="J283" s="253"/>
      <c r="K283" s="253"/>
      <c r="L283" s="253"/>
      <c r="P283" s="14"/>
    </row>
    <row r="284" spans="2:16" ht="15.6" customHeight="1" x14ac:dyDescent="0.25">
      <c r="B284" s="252"/>
      <c r="C284" s="253"/>
      <c r="D284" s="253"/>
      <c r="E284" s="253"/>
      <c r="F284" s="253"/>
      <c r="G284" s="253"/>
      <c r="H284" s="253"/>
      <c r="I284" s="253"/>
      <c r="J284" s="253"/>
      <c r="K284" s="253"/>
      <c r="L284" s="253"/>
      <c r="P284" s="14"/>
    </row>
    <row r="285" spans="2:16" ht="15.6" customHeight="1" x14ac:dyDescent="0.25">
      <c r="B285" s="252"/>
      <c r="C285" s="253"/>
      <c r="D285" s="253"/>
      <c r="E285" s="253"/>
      <c r="F285" s="253"/>
      <c r="G285" s="253"/>
      <c r="H285" s="253"/>
      <c r="I285" s="253"/>
      <c r="J285" s="253"/>
      <c r="K285" s="253"/>
      <c r="L285" s="253"/>
      <c r="P285" s="14"/>
    </row>
    <row r="286" spans="2:16" ht="15.6" customHeight="1" x14ac:dyDescent="0.25">
      <c r="B286" s="252"/>
      <c r="C286" s="253"/>
      <c r="D286" s="253"/>
      <c r="E286" s="253"/>
      <c r="F286" s="253"/>
      <c r="G286" s="253"/>
      <c r="H286" s="253"/>
      <c r="I286" s="253"/>
      <c r="J286" s="253"/>
      <c r="K286" s="253"/>
      <c r="L286" s="253"/>
      <c r="P286" s="14"/>
    </row>
    <row r="287" spans="2:16" ht="16.5" thickBot="1" x14ac:dyDescent="0.3">
      <c r="B287" s="15"/>
      <c r="C287" s="16"/>
      <c r="D287" s="16"/>
      <c r="E287" s="16"/>
      <c r="F287" s="16"/>
      <c r="G287" s="16"/>
      <c r="H287" s="16"/>
      <c r="I287" s="16"/>
      <c r="J287" s="16"/>
      <c r="K287" s="16"/>
      <c r="L287" s="16"/>
      <c r="M287" s="19"/>
      <c r="N287" s="16"/>
      <c r="O287" s="16"/>
      <c r="P287" s="17"/>
    </row>
    <row r="288" spans="2:16" ht="7.9" customHeight="1" thickBot="1" x14ac:dyDescent="0.3"/>
    <row r="289" spans="2:16" x14ac:dyDescent="0.25">
      <c r="B289" s="10"/>
      <c r="C289" s="11"/>
      <c r="D289" s="11"/>
      <c r="E289" s="11"/>
      <c r="F289" s="11"/>
      <c r="G289" s="11"/>
      <c r="H289" s="11"/>
      <c r="I289" s="11"/>
      <c r="J289" s="11"/>
      <c r="K289" s="11"/>
      <c r="L289" s="11"/>
      <c r="M289" s="11"/>
      <c r="N289" s="11"/>
      <c r="O289" s="11"/>
      <c r="P289" s="12"/>
    </row>
    <row r="290" spans="2:16" ht="15.6" customHeight="1" x14ac:dyDescent="0.25">
      <c r="B290" s="252" t="s">
        <v>141</v>
      </c>
      <c r="C290" s="253"/>
      <c r="D290" s="253"/>
      <c r="E290" s="253"/>
      <c r="F290" s="253"/>
      <c r="G290" s="253"/>
      <c r="H290" s="253"/>
      <c r="I290" s="253"/>
      <c r="J290" s="253"/>
      <c r="K290" s="253"/>
      <c r="L290" s="253"/>
      <c r="P290" s="14"/>
    </row>
    <row r="291" spans="2:16" ht="15.6" customHeight="1" x14ac:dyDescent="0.25">
      <c r="B291" s="252"/>
      <c r="C291" s="253"/>
      <c r="D291" s="253"/>
      <c r="E291" s="253"/>
      <c r="F291" s="253"/>
      <c r="G291" s="253"/>
      <c r="H291" s="253"/>
      <c r="I291" s="253"/>
      <c r="J291" s="253"/>
      <c r="K291" s="253"/>
      <c r="L291" s="253"/>
      <c r="P291" s="14"/>
    </row>
    <row r="292" spans="2:16" ht="15.6" customHeight="1" x14ac:dyDescent="0.25">
      <c r="B292" s="252"/>
      <c r="C292" s="253"/>
      <c r="D292" s="253"/>
      <c r="E292" s="253"/>
      <c r="F292" s="253"/>
      <c r="G292" s="253"/>
      <c r="H292" s="253"/>
      <c r="I292" s="253"/>
      <c r="J292" s="253"/>
      <c r="K292" s="253"/>
      <c r="L292" s="253"/>
      <c r="P292" s="14"/>
    </row>
    <row r="293" spans="2:16" ht="15.6" customHeight="1" x14ac:dyDescent="0.25">
      <c r="B293" s="252"/>
      <c r="C293" s="253"/>
      <c r="D293" s="253"/>
      <c r="E293" s="253"/>
      <c r="F293" s="253"/>
      <c r="G293" s="253"/>
      <c r="H293" s="253"/>
      <c r="I293" s="253"/>
      <c r="J293" s="253"/>
      <c r="K293" s="253"/>
      <c r="L293" s="253"/>
      <c r="P293" s="14"/>
    </row>
    <row r="294" spans="2:16" ht="15.6" customHeight="1" x14ac:dyDescent="0.25">
      <c r="B294" s="252"/>
      <c r="C294" s="253"/>
      <c r="D294" s="253"/>
      <c r="E294" s="253"/>
      <c r="F294" s="253"/>
      <c r="G294" s="253"/>
      <c r="H294" s="253"/>
      <c r="I294" s="253"/>
      <c r="J294" s="253"/>
      <c r="K294" s="253"/>
      <c r="L294" s="253"/>
      <c r="P294" s="14"/>
    </row>
    <row r="295" spans="2:16" ht="15.6" customHeight="1" x14ac:dyDescent="0.25">
      <c r="B295" s="252"/>
      <c r="C295" s="253"/>
      <c r="D295" s="253"/>
      <c r="E295" s="253"/>
      <c r="F295" s="253"/>
      <c r="G295" s="253"/>
      <c r="H295" s="253"/>
      <c r="I295" s="253"/>
      <c r="J295" s="253"/>
      <c r="K295" s="253"/>
      <c r="L295" s="253"/>
      <c r="P295" s="14"/>
    </row>
    <row r="296" spans="2:16" ht="15.6" customHeight="1" x14ac:dyDescent="0.25">
      <c r="B296" s="252"/>
      <c r="C296" s="253"/>
      <c r="D296" s="253"/>
      <c r="E296" s="253"/>
      <c r="F296" s="253"/>
      <c r="G296" s="253"/>
      <c r="H296" s="253"/>
      <c r="I296" s="253"/>
      <c r="J296" s="253"/>
      <c r="K296" s="253"/>
      <c r="L296" s="253"/>
      <c r="P296" s="14"/>
    </row>
    <row r="297" spans="2:16" ht="15.6" customHeight="1" x14ac:dyDescent="0.25">
      <c r="B297" s="252"/>
      <c r="C297" s="253"/>
      <c r="D297" s="253"/>
      <c r="E297" s="253"/>
      <c r="F297" s="253"/>
      <c r="G297" s="253"/>
      <c r="H297" s="253"/>
      <c r="I297" s="253"/>
      <c r="J297" s="253"/>
      <c r="K297" s="253"/>
      <c r="L297" s="253"/>
      <c r="P297" s="14"/>
    </row>
    <row r="298" spans="2:16" ht="15.6" customHeight="1" x14ac:dyDescent="0.25">
      <c r="B298" s="252"/>
      <c r="C298" s="253"/>
      <c r="D298" s="253"/>
      <c r="E298" s="253"/>
      <c r="F298" s="253"/>
      <c r="G298" s="253"/>
      <c r="H298" s="253"/>
      <c r="I298" s="253"/>
      <c r="J298" s="253"/>
      <c r="K298" s="253"/>
      <c r="L298" s="253"/>
      <c r="P298" s="14"/>
    </row>
    <row r="299" spans="2:16" ht="15.6" customHeight="1" x14ac:dyDescent="0.25">
      <c r="B299" s="252"/>
      <c r="C299" s="253"/>
      <c r="D299" s="253"/>
      <c r="E299" s="253"/>
      <c r="F299" s="253"/>
      <c r="G299" s="253"/>
      <c r="H299" s="253"/>
      <c r="I299" s="253"/>
      <c r="J299" s="253"/>
      <c r="K299" s="253"/>
      <c r="L299" s="253"/>
      <c r="P299" s="14"/>
    </row>
    <row r="300" spans="2:16" ht="16.5" thickBot="1" x14ac:dyDescent="0.3">
      <c r="B300" s="15"/>
      <c r="C300" s="16"/>
      <c r="D300" s="16"/>
      <c r="E300" s="16"/>
      <c r="F300" s="16"/>
      <c r="G300" s="16"/>
      <c r="H300" s="16"/>
      <c r="I300" s="16"/>
      <c r="J300" s="16"/>
      <c r="K300" s="16"/>
      <c r="L300" s="16"/>
      <c r="M300" s="19"/>
      <c r="N300" s="16"/>
      <c r="O300" s="16"/>
      <c r="P300" s="17"/>
    </row>
    <row r="301" spans="2:16" ht="7.15" customHeight="1" thickBot="1" x14ac:dyDescent="0.3"/>
    <row r="302" spans="2:16" x14ac:dyDescent="0.25">
      <c r="B302" s="10"/>
      <c r="C302" s="11"/>
      <c r="D302" s="11"/>
      <c r="E302" s="11"/>
      <c r="F302" s="11"/>
      <c r="G302" s="11"/>
      <c r="H302" s="11"/>
      <c r="I302" s="11"/>
      <c r="J302" s="11"/>
      <c r="K302" s="11"/>
      <c r="L302" s="11"/>
      <c r="M302" s="11"/>
      <c r="N302" s="11"/>
      <c r="O302" s="11"/>
      <c r="P302" s="12"/>
    </row>
    <row r="303" spans="2:16" ht="15.6" customHeight="1" x14ac:dyDescent="0.25">
      <c r="B303" s="248" t="s">
        <v>142</v>
      </c>
      <c r="C303" s="249"/>
      <c r="D303" s="249"/>
      <c r="E303" s="249"/>
      <c r="F303" s="249"/>
      <c r="G303" s="249"/>
      <c r="H303" s="249"/>
      <c r="I303" s="249"/>
      <c r="J303" s="249"/>
      <c r="K303" s="249"/>
      <c r="L303" s="249"/>
      <c r="P303" s="14"/>
    </row>
    <row r="304" spans="2:16" ht="15.6" customHeight="1" x14ac:dyDescent="0.25">
      <c r="B304" s="248"/>
      <c r="C304" s="249"/>
      <c r="D304" s="249"/>
      <c r="E304" s="249"/>
      <c r="F304" s="249"/>
      <c r="G304" s="249"/>
      <c r="H304" s="249"/>
      <c r="I304" s="249"/>
      <c r="J304" s="249"/>
      <c r="K304" s="249"/>
      <c r="L304" s="249"/>
      <c r="P304" s="14"/>
    </row>
    <row r="305" spans="2:16" ht="15.6" customHeight="1" x14ac:dyDescent="0.25">
      <c r="B305" s="248"/>
      <c r="C305" s="249"/>
      <c r="D305" s="249"/>
      <c r="E305" s="249"/>
      <c r="F305" s="249"/>
      <c r="G305" s="249"/>
      <c r="H305" s="249"/>
      <c r="I305" s="249"/>
      <c r="J305" s="249"/>
      <c r="K305" s="249"/>
      <c r="L305" s="249"/>
      <c r="P305" s="14"/>
    </row>
    <row r="306" spans="2:16" ht="15.6" customHeight="1" x14ac:dyDescent="0.25">
      <c r="B306" s="248"/>
      <c r="C306" s="249"/>
      <c r="D306" s="249"/>
      <c r="E306" s="249"/>
      <c r="F306" s="249"/>
      <c r="G306" s="249"/>
      <c r="H306" s="249"/>
      <c r="I306" s="249"/>
      <c r="J306" s="249"/>
      <c r="K306" s="249"/>
      <c r="L306" s="249"/>
      <c r="P306" s="14"/>
    </row>
    <row r="307" spans="2:16" ht="15.6" customHeight="1" x14ac:dyDescent="0.25">
      <c r="B307" s="248"/>
      <c r="C307" s="249"/>
      <c r="D307" s="249"/>
      <c r="E307" s="249"/>
      <c r="F307" s="249"/>
      <c r="G307" s="249"/>
      <c r="H307" s="249"/>
      <c r="I307" s="249"/>
      <c r="J307" s="249"/>
      <c r="K307" s="249"/>
      <c r="L307" s="249"/>
      <c r="P307" s="14"/>
    </row>
    <row r="308" spans="2:16" ht="15.6" customHeight="1" x14ac:dyDescent="0.25">
      <c r="B308" s="248"/>
      <c r="C308" s="249"/>
      <c r="D308" s="249"/>
      <c r="E308" s="249"/>
      <c r="F308" s="249"/>
      <c r="G308" s="249"/>
      <c r="H308" s="249"/>
      <c r="I308" s="249"/>
      <c r="J308" s="249"/>
      <c r="K308" s="249"/>
      <c r="L308" s="249"/>
      <c r="P308" s="14"/>
    </row>
    <row r="309" spans="2:16" ht="15.6" customHeight="1" x14ac:dyDescent="0.25">
      <c r="B309" s="248"/>
      <c r="C309" s="249"/>
      <c r="D309" s="249"/>
      <c r="E309" s="249"/>
      <c r="F309" s="249"/>
      <c r="G309" s="249"/>
      <c r="H309" s="249"/>
      <c r="I309" s="249"/>
      <c r="J309" s="249"/>
      <c r="K309" s="249"/>
      <c r="L309" s="249"/>
      <c r="P309" s="14"/>
    </row>
    <row r="310" spans="2:16" ht="15.6" customHeight="1" x14ac:dyDescent="0.25">
      <c r="B310" s="248"/>
      <c r="C310" s="249"/>
      <c r="D310" s="249"/>
      <c r="E310" s="249"/>
      <c r="F310" s="249"/>
      <c r="G310" s="249"/>
      <c r="H310" s="249"/>
      <c r="I310" s="249"/>
      <c r="J310" s="249"/>
      <c r="K310" s="249"/>
      <c r="L310" s="249"/>
      <c r="P310" s="14"/>
    </row>
    <row r="311" spans="2:16" ht="15.6" customHeight="1" x14ac:dyDescent="0.25">
      <c r="B311" s="248"/>
      <c r="C311" s="249"/>
      <c r="D311" s="249"/>
      <c r="E311" s="249"/>
      <c r="F311" s="249"/>
      <c r="G311" s="249"/>
      <c r="H311" s="249"/>
      <c r="I311" s="249"/>
      <c r="J311" s="249"/>
      <c r="K311" s="249"/>
      <c r="L311" s="249"/>
      <c r="P311" s="14"/>
    </row>
    <row r="312" spans="2:16" ht="15.6" customHeight="1" x14ac:dyDescent="0.25">
      <c r="B312" s="248"/>
      <c r="C312" s="249"/>
      <c r="D312" s="249"/>
      <c r="E312" s="249"/>
      <c r="F312" s="249"/>
      <c r="G312" s="249"/>
      <c r="H312" s="249"/>
      <c r="I312" s="249"/>
      <c r="J312" s="249"/>
      <c r="K312" s="249"/>
      <c r="L312" s="249"/>
      <c r="P312" s="14"/>
    </row>
    <row r="313" spans="2:16" ht="16.5" thickBot="1" x14ac:dyDescent="0.3">
      <c r="B313" s="15"/>
      <c r="C313" s="16"/>
      <c r="D313" s="16"/>
      <c r="E313" s="16"/>
      <c r="F313" s="16"/>
      <c r="G313" s="16"/>
      <c r="H313" s="16"/>
      <c r="I313" s="16"/>
      <c r="J313" s="16"/>
      <c r="K313" s="16"/>
      <c r="L313" s="16"/>
      <c r="M313" s="19"/>
      <c r="N313" s="16"/>
      <c r="O313" s="16"/>
      <c r="P313" s="17"/>
    </row>
    <row r="314" spans="2:16" ht="4.9000000000000004" customHeight="1" x14ac:dyDescent="0.25"/>
    <row r="315" spans="2:16" ht="2.4500000000000002" customHeight="1" thickBot="1" x14ac:dyDescent="0.3"/>
    <row r="316" spans="2:16" x14ac:dyDescent="0.25">
      <c r="B316" s="10"/>
      <c r="C316" s="11"/>
      <c r="D316" s="11"/>
      <c r="E316" s="11"/>
      <c r="F316" s="11"/>
      <c r="G316" s="11"/>
      <c r="H316" s="11"/>
      <c r="I316" s="11"/>
      <c r="J316" s="11"/>
      <c r="K316" s="11"/>
      <c r="L316" s="11"/>
      <c r="M316" s="11"/>
      <c r="N316" s="11"/>
      <c r="O316" s="11"/>
      <c r="P316" s="12"/>
    </row>
    <row r="317" spans="2:16" ht="15.6" customHeight="1" x14ac:dyDescent="0.25">
      <c r="B317" s="255" t="s">
        <v>143</v>
      </c>
      <c r="C317" s="256"/>
      <c r="D317" s="256"/>
      <c r="E317" s="256"/>
      <c r="F317" s="256"/>
      <c r="G317" s="256"/>
      <c r="H317" s="256"/>
      <c r="I317" s="256"/>
      <c r="J317" s="256"/>
      <c r="K317" s="256"/>
      <c r="L317" s="256"/>
      <c r="P317" s="14"/>
    </row>
    <row r="318" spans="2:16" ht="15.6" customHeight="1" x14ac:dyDescent="0.25">
      <c r="B318" s="255"/>
      <c r="C318" s="256"/>
      <c r="D318" s="256"/>
      <c r="E318" s="256"/>
      <c r="F318" s="256"/>
      <c r="G318" s="256"/>
      <c r="H318" s="256"/>
      <c r="I318" s="256"/>
      <c r="J318" s="256"/>
      <c r="K318" s="256"/>
      <c r="L318" s="256"/>
      <c r="P318" s="14"/>
    </row>
    <row r="319" spans="2:16" ht="15.6" customHeight="1" x14ac:dyDescent="0.25">
      <c r="B319" s="255"/>
      <c r="C319" s="256"/>
      <c r="D319" s="256"/>
      <c r="E319" s="256"/>
      <c r="F319" s="256"/>
      <c r="G319" s="256"/>
      <c r="H319" s="256"/>
      <c r="I319" s="256"/>
      <c r="J319" s="256"/>
      <c r="K319" s="256"/>
      <c r="L319" s="256"/>
      <c r="P319" s="14"/>
    </row>
    <row r="320" spans="2:16" ht="15.6" customHeight="1" x14ac:dyDescent="0.25">
      <c r="B320" s="255"/>
      <c r="C320" s="256"/>
      <c r="D320" s="256"/>
      <c r="E320" s="256"/>
      <c r="F320" s="256"/>
      <c r="G320" s="256"/>
      <c r="H320" s="256"/>
      <c r="I320" s="256"/>
      <c r="J320" s="256"/>
      <c r="K320" s="256"/>
      <c r="L320" s="256"/>
      <c r="P320" s="14"/>
    </row>
    <row r="321" spans="2:16" ht="15.6" customHeight="1" x14ac:dyDescent="0.25">
      <c r="B321" s="255"/>
      <c r="C321" s="256"/>
      <c r="D321" s="256"/>
      <c r="E321" s="256"/>
      <c r="F321" s="256"/>
      <c r="G321" s="256"/>
      <c r="H321" s="256"/>
      <c r="I321" s="256"/>
      <c r="J321" s="256"/>
      <c r="K321" s="256"/>
      <c r="L321" s="256"/>
      <c r="P321" s="14"/>
    </row>
    <row r="322" spans="2:16" ht="15.6" customHeight="1" x14ac:dyDescent="0.25">
      <c r="B322" s="255"/>
      <c r="C322" s="256"/>
      <c r="D322" s="256"/>
      <c r="E322" s="256"/>
      <c r="F322" s="256"/>
      <c r="G322" s="256"/>
      <c r="H322" s="256"/>
      <c r="I322" s="256"/>
      <c r="J322" s="256"/>
      <c r="K322" s="256"/>
      <c r="L322" s="256"/>
      <c r="P322" s="14"/>
    </row>
    <row r="323" spans="2:16" ht="15.6" customHeight="1" x14ac:dyDescent="0.25">
      <c r="B323" s="255"/>
      <c r="C323" s="256"/>
      <c r="D323" s="256"/>
      <c r="E323" s="256"/>
      <c r="F323" s="256"/>
      <c r="G323" s="256"/>
      <c r="H323" s="256"/>
      <c r="I323" s="256"/>
      <c r="J323" s="256"/>
      <c r="K323" s="256"/>
      <c r="L323" s="256"/>
      <c r="P323" s="14"/>
    </row>
    <row r="324" spans="2:16" ht="15.6" customHeight="1" x14ac:dyDescent="0.25">
      <c r="B324" s="255"/>
      <c r="C324" s="256"/>
      <c r="D324" s="256"/>
      <c r="E324" s="256"/>
      <c r="F324" s="256"/>
      <c r="G324" s="256"/>
      <c r="H324" s="256"/>
      <c r="I324" s="256"/>
      <c r="J324" s="256"/>
      <c r="K324" s="256"/>
      <c r="L324" s="256"/>
      <c r="P324" s="14"/>
    </row>
    <row r="325" spans="2:16" ht="15.6" customHeight="1" x14ac:dyDescent="0.25">
      <c r="B325" s="255"/>
      <c r="C325" s="256"/>
      <c r="D325" s="256"/>
      <c r="E325" s="256"/>
      <c r="F325" s="256"/>
      <c r="G325" s="256"/>
      <c r="H325" s="256"/>
      <c r="I325" s="256"/>
      <c r="J325" s="256"/>
      <c r="K325" s="256"/>
      <c r="L325" s="256"/>
      <c r="P325" s="14"/>
    </row>
    <row r="326" spans="2:16" ht="15.6" customHeight="1" x14ac:dyDescent="0.25">
      <c r="B326" s="255"/>
      <c r="C326" s="256"/>
      <c r="D326" s="256"/>
      <c r="E326" s="256"/>
      <c r="F326" s="256"/>
      <c r="G326" s="256"/>
      <c r="H326" s="256"/>
      <c r="I326" s="256"/>
      <c r="J326" s="256"/>
      <c r="K326" s="256"/>
      <c r="L326" s="256"/>
      <c r="P326" s="14"/>
    </row>
    <row r="327" spans="2:16" ht="16.5" thickBot="1" x14ac:dyDescent="0.3">
      <c r="B327" s="15"/>
      <c r="C327" s="16"/>
      <c r="D327" s="16"/>
      <c r="E327" s="16"/>
      <c r="F327" s="16"/>
      <c r="G327" s="16"/>
      <c r="H327" s="16"/>
      <c r="I327" s="16"/>
      <c r="J327" s="16"/>
      <c r="K327" s="16"/>
      <c r="L327" s="16"/>
      <c r="M327" s="19"/>
      <c r="N327" s="16"/>
      <c r="O327" s="16"/>
      <c r="P327" s="17"/>
    </row>
    <row r="328" spans="2:16" ht="7.9" customHeight="1" thickBot="1" x14ac:dyDescent="0.3"/>
    <row r="329" spans="2:16" x14ac:dyDescent="0.25">
      <c r="B329" s="10"/>
      <c r="C329" s="11"/>
      <c r="D329" s="11"/>
      <c r="E329" s="11"/>
      <c r="F329" s="11"/>
      <c r="G329" s="11"/>
      <c r="H329" s="11"/>
      <c r="I329" s="11"/>
      <c r="J329" s="11"/>
      <c r="K329" s="11"/>
      <c r="L329" s="11"/>
      <c r="M329" s="11"/>
      <c r="N329" s="11"/>
      <c r="O329" s="11"/>
      <c r="P329" s="12"/>
    </row>
    <row r="330" spans="2:16" ht="15.6" customHeight="1" x14ac:dyDescent="0.25">
      <c r="B330" s="255" t="s">
        <v>144</v>
      </c>
      <c r="C330" s="256"/>
      <c r="D330" s="256"/>
      <c r="E330" s="256"/>
      <c r="F330" s="256"/>
      <c r="G330" s="256"/>
      <c r="H330" s="256"/>
      <c r="I330" s="256"/>
      <c r="J330" s="256"/>
      <c r="K330" s="256"/>
      <c r="L330" s="256"/>
      <c r="P330" s="14"/>
    </row>
    <row r="331" spans="2:16" ht="15.6" customHeight="1" x14ac:dyDescent="0.25">
      <c r="B331" s="255"/>
      <c r="C331" s="256"/>
      <c r="D331" s="256"/>
      <c r="E331" s="256"/>
      <c r="F331" s="256"/>
      <c r="G331" s="256"/>
      <c r="H331" s="256"/>
      <c r="I331" s="256"/>
      <c r="J331" s="256"/>
      <c r="K331" s="256"/>
      <c r="L331" s="256"/>
      <c r="P331" s="14"/>
    </row>
    <row r="332" spans="2:16" ht="15.6" customHeight="1" x14ac:dyDescent="0.25">
      <c r="B332" s="255"/>
      <c r="C332" s="256"/>
      <c r="D332" s="256"/>
      <c r="E332" s="256"/>
      <c r="F332" s="256"/>
      <c r="G332" s="256"/>
      <c r="H332" s="256"/>
      <c r="I332" s="256"/>
      <c r="J332" s="256"/>
      <c r="K332" s="256"/>
      <c r="L332" s="256"/>
      <c r="P332" s="14"/>
    </row>
    <row r="333" spans="2:16" ht="15.6" customHeight="1" x14ac:dyDescent="0.25">
      <c r="B333" s="255"/>
      <c r="C333" s="256"/>
      <c r="D333" s="256"/>
      <c r="E333" s="256"/>
      <c r="F333" s="256"/>
      <c r="G333" s="256"/>
      <c r="H333" s="256"/>
      <c r="I333" s="256"/>
      <c r="J333" s="256"/>
      <c r="K333" s="256"/>
      <c r="L333" s="256"/>
      <c r="P333" s="14"/>
    </row>
    <row r="334" spans="2:16" ht="15.6" customHeight="1" x14ac:dyDescent="0.25">
      <c r="B334" s="255"/>
      <c r="C334" s="256"/>
      <c r="D334" s="256"/>
      <c r="E334" s="256"/>
      <c r="F334" s="256"/>
      <c r="G334" s="256"/>
      <c r="H334" s="256"/>
      <c r="I334" s="256"/>
      <c r="J334" s="256"/>
      <c r="K334" s="256"/>
      <c r="L334" s="256"/>
      <c r="P334" s="14"/>
    </row>
    <row r="335" spans="2:16" ht="15.6" customHeight="1" x14ac:dyDescent="0.25">
      <c r="B335" s="255"/>
      <c r="C335" s="256"/>
      <c r="D335" s="256"/>
      <c r="E335" s="256"/>
      <c r="F335" s="256"/>
      <c r="G335" s="256"/>
      <c r="H335" s="256"/>
      <c r="I335" s="256"/>
      <c r="J335" s="256"/>
      <c r="K335" s="256"/>
      <c r="L335" s="256"/>
      <c r="P335" s="14"/>
    </row>
    <row r="336" spans="2:16" ht="15.6" customHeight="1" x14ac:dyDescent="0.25">
      <c r="B336" s="255"/>
      <c r="C336" s="256"/>
      <c r="D336" s="256"/>
      <c r="E336" s="256"/>
      <c r="F336" s="256"/>
      <c r="G336" s="256"/>
      <c r="H336" s="256"/>
      <c r="I336" s="256"/>
      <c r="J336" s="256"/>
      <c r="K336" s="256"/>
      <c r="L336" s="256"/>
      <c r="P336" s="14"/>
    </row>
    <row r="337" spans="2:16" ht="15.6" customHeight="1" x14ac:dyDescent="0.25">
      <c r="B337" s="255"/>
      <c r="C337" s="256"/>
      <c r="D337" s="256"/>
      <c r="E337" s="256"/>
      <c r="F337" s="256"/>
      <c r="G337" s="256"/>
      <c r="H337" s="256"/>
      <c r="I337" s="256"/>
      <c r="J337" s="256"/>
      <c r="K337" s="256"/>
      <c r="L337" s="256"/>
      <c r="P337" s="14"/>
    </row>
    <row r="338" spans="2:16" ht="15.6" customHeight="1" x14ac:dyDescent="0.25">
      <c r="B338" s="255"/>
      <c r="C338" s="256"/>
      <c r="D338" s="256"/>
      <c r="E338" s="256"/>
      <c r="F338" s="256"/>
      <c r="G338" s="256"/>
      <c r="H338" s="256"/>
      <c r="I338" s="256"/>
      <c r="J338" s="256"/>
      <c r="K338" s="256"/>
      <c r="L338" s="256"/>
      <c r="P338" s="14"/>
    </row>
    <row r="339" spans="2:16" ht="15.6" customHeight="1" x14ac:dyDescent="0.25">
      <c r="B339" s="255"/>
      <c r="C339" s="256"/>
      <c r="D339" s="256"/>
      <c r="E339" s="256"/>
      <c r="F339" s="256"/>
      <c r="G339" s="256"/>
      <c r="H339" s="256"/>
      <c r="I339" s="256"/>
      <c r="J339" s="256"/>
      <c r="K339" s="256"/>
      <c r="L339" s="256"/>
      <c r="P339" s="14"/>
    </row>
    <row r="340" spans="2:16" ht="16.5" thickBot="1" x14ac:dyDescent="0.3">
      <c r="B340" s="15"/>
      <c r="C340" s="16"/>
      <c r="D340" s="16"/>
      <c r="E340" s="16"/>
      <c r="F340" s="16"/>
      <c r="G340" s="16"/>
      <c r="H340" s="16"/>
      <c r="I340" s="16"/>
      <c r="J340" s="16"/>
      <c r="K340" s="16"/>
      <c r="L340" s="16"/>
      <c r="M340" s="19"/>
      <c r="N340" s="16"/>
      <c r="O340" s="16"/>
      <c r="P340" s="17"/>
    </row>
    <row r="341" spans="2:16" ht="7.15" customHeight="1" thickBot="1" x14ac:dyDescent="0.3"/>
    <row r="342" spans="2:16" x14ac:dyDescent="0.25">
      <c r="B342" s="10"/>
      <c r="C342" s="11"/>
      <c r="D342" s="11"/>
      <c r="E342" s="11"/>
      <c r="F342" s="11"/>
      <c r="G342" s="11"/>
      <c r="H342" s="11"/>
      <c r="I342" s="11"/>
      <c r="J342" s="11"/>
      <c r="K342" s="11"/>
      <c r="L342" s="11"/>
      <c r="M342" s="11"/>
      <c r="N342" s="11"/>
      <c r="O342" s="11"/>
      <c r="P342" s="12"/>
    </row>
    <row r="343" spans="2:16" ht="15.6" customHeight="1" x14ac:dyDescent="0.25">
      <c r="B343" s="255" t="s">
        <v>145</v>
      </c>
      <c r="C343" s="256"/>
      <c r="D343" s="256"/>
      <c r="E343" s="256"/>
      <c r="F343" s="256"/>
      <c r="G343" s="256"/>
      <c r="H343" s="256"/>
      <c r="I343" s="256"/>
      <c r="J343" s="256"/>
      <c r="K343" s="256"/>
      <c r="L343" s="256"/>
      <c r="P343" s="14"/>
    </row>
    <row r="344" spans="2:16" ht="15.6" customHeight="1" x14ac:dyDescent="0.25">
      <c r="B344" s="255"/>
      <c r="C344" s="256"/>
      <c r="D344" s="256"/>
      <c r="E344" s="256"/>
      <c r="F344" s="256"/>
      <c r="G344" s="256"/>
      <c r="H344" s="256"/>
      <c r="I344" s="256"/>
      <c r="J344" s="256"/>
      <c r="K344" s="256"/>
      <c r="L344" s="256"/>
      <c r="P344" s="14"/>
    </row>
    <row r="345" spans="2:16" ht="15.6" customHeight="1" x14ac:dyDescent="0.25">
      <c r="B345" s="255"/>
      <c r="C345" s="256"/>
      <c r="D345" s="256"/>
      <c r="E345" s="256"/>
      <c r="F345" s="256"/>
      <c r="G345" s="256"/>
      <c r="H345" s="256"/>
      <c r="I345" s="256"/>
      <c r="J345" s="256"/>
      <c r="K345" s="256"/>
      <c r="L345" s="256"/>
      <c r="P345" s="14"/>
    </row>
    <row r="346" spans="2:16" ht="15.6" customHeight="1" x14ac:dyDescent="0.25">
      <c r="B346" s="255"/>
      <c r="C346" s="256"/>
      <c r="D346" s="256"/>
      <c r="E346" s="256"/>
      <c r="F346" s="256"/>
      <c r="G346" s="256"/>
      <c r="H346" s="256"/>
      <c r="I346" s="256"/>
      <c r="J346" s="256"/>
      <c r="K346" s="256"/>
      <c r="L346" s="256"/>
      <c r="P346" s="14"/>
    </row>
    <row r="347" spans="2:16" ht="15.6" customHeight="1" x14ac:dyDescent="0.25">
      <c r="B347" s="255"/>
      <c r="C347" s="256"/>
      <c r="D347" s="256"/>
      <c r="E347" s="256"/>
      <c r="F347" s="256"/>
      <c r="G347" s="256"/>
      <c r="H347" s="256"/>
      <c r="I347" s="256"/>
      <c r="J347" s="256"/>
      <c r="K347" s="256"/>
      <c r="L347" s="256"/>
      <c r="P347" s="14"/>
    </row>
    <row r="348" spans="2:16" ht="15.6" customHeight="1" x14ac:dyDescent="0.25">
      <c r="B348" s="255"/>
      <c r="C348" s="256"/>
      <c r="D348" s="256"/>
      <c r="E348" s="256"/>
      <c r="F348" s="256"/>
      <c r="G348" s="256"/>
      <c r="H348" s="256"/>
      <c r="I348" s="256"/>
      <c r="J348" s="256"/>
      <c r="K348" s="256"/>
      <c r="L348" s="256"/>
      <c r="P348" s="14"/>
    </row>
    <row r="349" spans="2:16" ht="15.6" customHeight="1" x14ac:dyDescent="0.25">
      <c r="B349" s="255"/>
      <c r="C349" s="256"/>
      <c r="D349" s="256"/>
      <c r="E349" s="256"/>
      <c r="F349" s="256"/>
      <c r="G349" s="256"/>
      <c r="H349" s="256"/>
      <c r="I349" s="256"/>
      <c r="J349" s="256"/>
      <c r="K349" s="256"/>
      <c r="L349" s="256"/>
      <c r="P349" s="14"/>
    </row>
    <row r="350" spans="2:16" ht="15.6" customHeight="1" x14ac:dyDescent="0.25">
      <c r="B350" s="255"/>
      <c r="C350" s="256"/>
      <c r="D350" s="256"/>
      <c r="E350" s="256"/>
      <c r="F350" s="256"/>
      <c r="G350" s="256"/>
      <c r="H350" s="256"/>
      <c r="I350" s="256"/>
      <c r="J350" s="256"/>
      <c r="K350" s="256"/>
      <c r="L350" s="256"/>
      <c r="P350" s="14"/>
    </row>
    <row r="351" spans="2:16" ht="15.6" customHeight="1" x14ac:dyDescent="0.25">
      <c r="B351" s="255"/>
      <c r="C351" s="256"/>
      <c r="D351" s="256"/>
      <c r="E351" s="256"/>
      <c r="F351" s="256"/>
      <c r="G351" s="256"/>
      <c r="H351" s="256"/>
      <c r="I351" s="256"/>
      <c r="J351" s="256"/>
      <c r="K351" s="256"/>
      <c r="L351" s="256"/>
      <c r="P351" s="14"/>
    </row>
    <row r="352" spans="2:16" ht="15.6" customHeight="1" x14ac:dyDescent="0.25">
      <c r="B352" s="255"/>
      <c r="C352" s="256"/>
      <c r="D352" s="256"/>
      <c r="E352" s="256"/>
      <c r="F352" s="256"/>
      <c r="G352" s="256"/>
      <c r="H352" s="256"/>
      <c r="I352" s="256"/>
      <c r="J352" s="256"/>
      <c r="K352" s="256"/>
      <c r="L352" s="256"/>
      <c r="P352" s="14"/>
    </row>
    <row r="353" spans="2:16" ht="16.5" thickBot="1" x14ac:dyDescent="0.3">
      <c r="B353" s="15"/>
      <c r="C353" s="16"/>
      <c r="D353" s="16"/>
      <c r="E353" s="16"/>
      <c r="F353" s="16"/>
      <c r="G353" s="16"/>
      <c r="H353" s="16"/>
      <c r="I353" s="16"/>
      <c r="J353" s="16"/>
      <c r="K353" s="16"/>
      <c r="L353" s="16"/>
      <c r="M353" s="19"/>
      <c r="N353" s="16"/>
      <c r="O353" s="16"/>
      <c r="P353" s="17"/>
    </row>
    <row r="354" spans="2:16" ht="4.9000000000000004" customHeight="1" x14ac:dyDescent="0.25"/>
    <row r="355" spans="2:16" ht="2.4500000000000002" customHeight="1" thickBot="1" x14ac:dyDescent="0.3"/>
    <row r="356" spans="2:16" x14ac:dyDescent="0.25">
      <c r="B356" s="10"/>
      <c r="C356" s="11"/>
      <c r="D356" s="11"/>
      <c r="E356" s="11"/>
      <c r="F356" s="11"/>
      <c r="G356" s="11"/>
      <c r="H356" s="11"/>
      <c r="I356" s="11"/>
      <c r="J356" s="11"/>
      <c r="K356" s="11"/>
      <c r="L356" s="11"/>
      <c r="M356" s="11"/>
      <c r="N356" s="11"/>
      <c r="O356" s="11"/>
      <c r="P356" s="12"/>
    </row>
    <row r="357" spans="2:16" ht="15.6" customHeight="1" x14ac:dyDescent="0.25">
      <c r="B357" s="257" t="s">
        <v>146</v>
      </c>
      <c r="C357" s="258"/>
      <c r="D357" s="258"/>
      <c r="E357" s="258"/>
      <c r="F357" s="258"/>
      <c r="G357" s="258"/>
      <c r="H357" s="258"/>
      <c r="I357" s="258"/>
      <c r="J357" s="258"/>
      <c r="K357" s="258"/>
      <c r="L357" s="258"/>
      <c r="P357" s="14"/>
    </row>
    <row r="358" spans="2:16" ht="15.6" customHeight="1" x14ac:dyDescent="0.25">
      <c r="B358" s="257"/>
      <c r="C358" s="258"/>
      <c r="D358" s="258"/>
      <c r="E358" s="258"/>
      <c r="F358" s="258"/>
      <c r="G358" s="258"/>
      <c r="H358" s="258"/>
      <c r="I358" s="258"/>
      <c r="J358" s="258"/>
      <c r="K358" s="258"/>
      <c r="L358" s="258"/>
      <c r="P358" s="14"/>
    </row>
    <row r="359" spans="2:16" ht="15.6" customHeight="1" x14ac:dyDescent="0.25">
      <c r="B359" s="257"/>
      <c r="C359" s="258"/>
      <c r="D359" s="258"/>
      <c r="E359" s="258"/>
      <c r="F359" s="258"/>
      <c r="G359" s="258"/>
      <c r="H359" s="258"/>
      <c r="I359" s="258"/>
      <c r="J359" s="258"/>
      <c r="K359" s="258"/>
      <c r="L359" s="258"/>
      <c r="P359" s="14"/>
    </row>
    <row r="360" spans="2:16" ht="15.6" customHeight="1" x14ac:dyDescent="0.25">
      <c r="B360" s="257"/>
      <c r="C360" s="258"/>
      <c r="D360" s="258"/>
      <c r="E360" s="258"/>
      <c r="F360" s="258"/>
      <c r="G360" s="258"/>
      <c r="H360" s="258"/>
      <c r="I360" s="258"/>
      <c r="J360" s="258"/>
      <c r="K360" s="258"/>
      <c r="L360" s="258"/>
      <c r="P360" s="14"/>
    </row>
    <row r="361" spans="2:16" ht="15.6" customHeight="1" x14ac:dyDescent="0.25">
      <c r="B361" s="257"/>
      <c r="C361" s="258"/>
      <c r="D361" s="258"/>
      <c r="E361" s="258"/>
      <c r="F361" s="258"/>
      <c r="G361" s="258"/>
      <c r="H361" s="258"/>
      <c r="I361" s="258"/>
      <c r="J361" s="258"/>
      <c r="K361" s="258"/>
      <c r="L361" s="258"/>
      <c r="P361" s="14"/>
    </row>
    <row r="362" spans="2:16" ht="15.6" customHeight="1" x14ac:dyDescent="0.25">
      <c r="B362" s="257"/>
      <c r="C362" s="258"/>
      <c r="D362" s="258"/>
      <c r="E362" s="258"/>
      <c r="F362" s="258"/>
      <c r="G362" s="258"/>
      <c r="H362" s="258"/>
      <c r="I362" s="258"/>
      <c r="J362" s="258"/>
      <c r="K362" s="258"/>
      <c r="L362" s="258"/>
      <c r="P362" s="14"/>
    </row>
    <row r="363" spans="2:16" ht="15.6" customHeight="1" x14ac:dyDescent="0.25">
      <c r="B363" s="257"/>
      <c r="C363" s="258"/>
      <c r="D363" s="258"/>
      <c r="E363" s="258"/>
      <c r="F363" s="258"/>
      <c r="G363" s="258"/>
      <c r="H363" s="258"/>
      <c r="I363" s="258"/>
      <c r="J363" s="258"/>
      <c r="K363" s="258"/>
      <c r="L363" s="258"/>
      <c r="P363" s="14"/>
    </row>
    <row r="364" spans="2:16" ht="15.6" customHeight="1" x14ac:dyDescent="0.25">
      <c r="B364" s="257"/>
      <c r="C364" s="258"/>
      <c r="D364" s="258"/>
      <c r="E364" s="258"/>
      <c r="F364" s="258"/>
      <c r="G364" s="258"/>
      <c r="H364" s="258"/>
      <c r="I364" s="258"/>
      <c r="J364" s="258"/>
      <c r="K364" s="258"/>
      <c r="L364" s="258"/>
      <c r="P364" s="14"/>
    </row>
    <row r="365" spans="2:16" ht="15.6" customHeight="1" x14ac:dyDescent="0.25">
      <c r="B365" s="257"/>
      <c r="C365" s="258"/>
      <c r="D365" s="258"/>
      <c r="E365" s="258"/>
      <c r="F365" s="258"/>
      <c r="G365" s="258"/>
      <c r="H365" s="258"/>
      <c r="I365" s="258"/>
      <c r="J365" s="258"/>
      <c r="K365" s="258"/>
      <c r="L365" s="258"/>
      <c r="P365" s="14"/>
    </row>
    <row r="366" spans="2:16" ht="15.6" customHeight="1" x14ac:dyDescent="0.25">
      <c r="B366" s="257"/>
      <c r="C366" s="258"/>
      <c r="D366" s="258"/>
      <c r="E366" s="258"/>
      <c r="F366" s="258"/>
      <c r="G366" s="258"/>
      <c r="H366" s="258"/>
      <c r="I366" s="258"/>
      <c r="J366" s="258"/>
      <c r="K366" s="258"/>
      <c r="L366" s="258"/>
      <c r="P366" s="14"/>
    </row>
    <row r="367" spans="2:16" ht="16.5" thickBot="1" x14ac:dyDescent="0.3">
      <c r="B367" s="15"/>
      <c r="C367" s="16"/>
      <c r="D367" s="16"/>
      <c r="E367" s="16"/>
      <c r="F367" s="16"/>
      <c r="G367" s="16"/>
      <c r="H367" s="16"/>
      <c r="I367" s="16"/>
      <c r="J367" s="16"/>
      <c r="K367" s="16"/>
      <c r="L367" s="16"/>
      <c r="M367" s="19"/>
      <c r="N367" s="16"/>
      <c r="O367" s="16"/>
      <c r="P367" s="17"/>
    </row>
    <row r="368" spans="2:16" ht="7.9" customHeight="1" thickBot="1" x14ac:dyDescent="0.3"/>
    <row r="369" spans="2:16" x14ac:dyDescent="0.25">
      <c r="B369" s="10"/>
      <c r="C369" s="11"/>
      <c r="D369" s="11"/>
      <c r="E369" s="11"/>
      <c r="F369" s="11"/>
      <c r="G369" s="11"/>
      <c r="H369" s="11"/>
      <c r="I369" s="11"/>
      <c r="J369" s="11"/>
      <c r="K369" s="11"/>
      <c r="L369" s="11"/>
      <c r="M369" s="11"/>
      <c r="N369" s="11"/>
      <c r="O369" s="11"/>
      <c r="P369" s="12"/>
    </row>
    <row r="370" spans="2:16" ht="15.6" customHeight="1" x14ac:dyDescent="0.25">
      <c r="B370" s="13"/>
      <c r="C370" s="259" t="s">
        <v>147</v>
      </c>
      <c r="D370" s="259"/>
      <c r="E370" s="259"/>
      <c r="F370" s="259"/>
      <c r="G370" s="259"/>
      <c r="H370" s="259"/>
      <c r="I370" s="259"/>
      <c r="J370" s="259"/>
      <c r="K370" s="259"/>
      <c r="L370" s="259"/>
      <c r="P370" s="14"/>
    </row>
    <row r="371" spans="2:16" ht="15.6" customHeight="1" x14ac:dyDescent="0.25">
      <c r="B371" s="13"/>
      <c r="C371" s="259"/>
      <c r="D371" s="259"/>
      <c r="E371" s="259"/>
      <c r="F371" s="259"/>
      <c r="G371" s="259"/>
      <c r="H371" s="259"/>
      <c r="I371" s="259"/>
      <c r="J371" s="259"/>
      <c r="K371" s="259"/>
      <c r="L371" s="259"/>
      <c r="P371" s="14"/>
    </row>
    <row r="372" spans="2:16" ht="15.6" customHeight="1" x14ac:dyDescent="0.25">
      <c r="B372" s="13"/>
      <c r="C372" s="259"/>
      <c r="D372" s="259"/>
      <c r="E372" s="259"/>
      <c r="F372" s="259"/>
      <c r="G372" s="259"/>
      <c r="H372" s="259"/>
      <c r="I372" s="259"/>
      <c r="J372" s="259"/>
      <c r="K372" s="259"/>
      <c r="L372" s="259"/>
      <c r="P372" s="14"/>
    </row>
    <row r="373" spans="2:16" ht="15.6" customHeight="1" x14ac:dyDescent="0.25">
      <c r="B373" s="13"/>
      <c r="C373" s="259"/>
      <c r="D373" s="259"/>
      <c r="E373" s="259"/>
      <c r="F373" s="259"/>
      <c r="G373" s="259"/>
      <c r="H373" s="259"/>
      <c r="I373" s="259"/>
      <c r="J373" s="259"/>
      <c r="K373" s="259"/>
      <c r="L373" s="259"/>
      <c r="P373" s="14"/>
    </row>
    <row r="374" spans="2:16" ht="15.6" customHeight="1" x14ac:dyDescent="0.25">
      <c r="B374" s="13"/>
      <c r="C374" s="259"/>
      <c r="D374" s="259"/>
      <c r="E374" s="259"/>
      <c r="F374" s="259"/>
      <c r="G374" s="259"/>
      <c r="H374" s="259"/>
      <c r="I374" s="259"/>
      <c r="J374" s="259"/>
      <c r="K374" s="259"/>
      <c r="L374" s="259"/>
      <c r="P374" s="14"/>
    </row>
    <row r="375" spans="2:16" ht="15.6" customHeight="1" x14ac:dyDescent="0.25">
      <c r="B375" s="13"/>
      <c r="C375" s="259"/>
      <c r="D375" s="259"/>
      <c r="E375" s="259"/>
      <c r="F375" s="259"/>
      <c r="G375" s="259"/>
      <c r="H375" s="259"/>
      <c r="I375" s="259"/>
      <c r="J375" s="259"/>
      <c r="K375" s="259"/>
      <c r="L375" s="259"/>
      <c r="P375" s="14"/>
    </row>
    <row r="376" spans="2:16" ht="15.6" customHeight="1" x14ac:dyDescent="0.25">
      <c r="B376" s="13"/>
      <c r="C376" s="259"/>
      <c r="D376" s="259"/>
      <c r="E376" s="259"/>
      <c r="F376" s="259"/>
      <c r="G376" s="259"/>
      <c r="H376" s="259"/>
      <c r="I376" s="259"/>
      <c r="J376" s="259"/>
      <c r="K376" s="259"/>
      <c r="L376" s="259"/>
      <c r="P376" s="14"/>
    </row>
    <row r="377" spans="2:16" ht="15.6" customHeight="1" x14ac:dyDescent="0.25">
      <c r="B377" s="13"/>
      <c r="C377" s="259"/>
      <c r="D377" s="259"/>
      <c r="E377" s="259"/>
      <c r="F377" s="259"/>
      <c r="G377" s="259"/>
      <c r="H377" s="259"/>
      <c r="I377" s="259"/>
      <c r="J377" s="259"/>
      <c r="K377" s="259"/>
      <c r="L377" s="259"/>
      <c r="P377" s="14"/>
    </row>
    <row r="378" spans="2:16" ht="15.6" customHeight="1" x14ac:dyDescent="0.25">
      <c r="B378" s="13"/>
      <c r="C378" s="259"/>
      <c r="D378" s="259"/>
      <c r="E378" s="259"/>
      <c r="F378" s="259"/>
      <c r="G378" s="259"/>
      <c r="H378" s="259"/>
      <c r="I378" s="259"/>
      <c r="J378" s="259"/>
      <c r="K378" s="259"/>
      <c r="L378" s="259"/>
      <c r="P378" s="14"/>
    </row>
    <row r="379" spans="2:16" ht="15.6" customHeight="1" x14ac:dyDescent="0.25">
      <c r="B379" s="13"/>
      <c r="C379" s="259"/>
      <c r="D379" s="259"/>
      <c r="E379" s="259"/>
      <c r="F379" s="259"/>
      <c r="G379" s="259"/>
      <c r="H379" s="259"/>
      <c r="I379" s="259"/>
      <c r="J379" s="259"/>
      <c r="K379" s="259"/>
      <c r="L379" s="259"/>
      <c r="P379" s="14"/>
    </row>
    <row r="380" spans="2:16" ht="16.5" thickBot="1" x14ac:dyDescent="0.3">
      <c r="B380" s="15"/>
      <c r="C380" s="16"/>
      <c r="D380" s="16"/>
      <c r="E380" s="16"/>
      <c r="F380" s="16"/>
      <c r="G380" s="16"/>
      <c r="H380" s="16"/>
      <c r="I380" s="16"/>
      <c r="J380" s="16"/>
      <c r="K380" s="16"/>
      <c r="L380" s="16"/>
      <c r="M380" s="19"/>
      <c r="N380" s="16"/>
      <c r="O380" s="16"/>
      <c r="P380" s="17"/>
    </row>
    <row r="381" spans="2:16" ht="7.15" customHeight="1" thickBot="1" x14ac:dyDescent="0.3"/>
    <row r="382" spans="2:16" x14ac:dyDescent="0.25">
      <c r="B382" s="10"/>
      <c r="C382" s="11"/>
      <c r="D382" s="11"/>
      <c r="E382" s="11"/>
      <c r="F382" s="11"/>
      <c r="G382" s="11"/>
      <c r="H382" s="11"/>
      <c r="I382" s="11"/>
      <c r="J382" s="11"/>
      <c r="K382" s="11"/>
      <c r="L382" s="11"/>
      <c r="M382" s="11"/>
      <c r="N382" s="11"/>
      <c r="O382" s="11"/>
      <c r="P382" s="12"/>
    </row>
    <row r="383" spans="2:16" ht="15.6" customHeight="1" x14ac:dyDescent="0.25">
      <c r="B383" s="13"/>
      <c r="C383" s="259" t="s">
        <v>148</v>
      </c>
      <c r="D383" s="259"/>
      <c r="E383" s="259"/>
      <c r="F383" s="259"/>
      <c r="G383" s="259"/>
      <c r="H383" s="259"/>
      <c r="I383" s="259"/>
      <c r="J383" s="259"/>
      <c r="K383" s="259"/>
      <c r="L383" s="259"/>
      <c r="P383" s="14"/>
    </row>
    <row r="384" spans="2:16" ht="15.6" customHeight="1" x14ac:dyDescent="0.25">
      <c r="B384" s="13"/>
      <c r="C384" s="259"/>
      <c r="D384" s="259"/>
      <c r="E384" s="259"/>
      <c r="F384" s="259"/>
      <c r="G384" s="259"/>
      <c r="H384" s="259"/>
      <c r="I384" s="259"/>
      <c r="J384" s="259"/>
      <c r="K384" s="259"/>
      <c r="L384" s="259"/>
      <c r="P384" s="14"/>
    </row>
    <row r="385" spans="2:16" ht="15.6" customHeight="1" x14ac:dyDescent="0.25">
      <c r="B385" s="13"/>
      <c r="C385" s="259"/>
      <c r="D385" s="259"/>
      <c r="E385" s="259"/>
      <c r="F385" s="259"/>
      <c r="G385" s="259"/>
      <c r="H385" s="259"/>
      <c r="I385" s="259"/>
      <c r="J385" s="259"/>
      <c r="K385" s="259"/>
      <c r="L385" s="259"/>
      <c r="P385" s="14"/>
    </row>
    <row r="386" spans="2:16" ht="15.6" customHeight="1" x14ac:dyDescent="0.25">
      <c r="B386" s="13"/>
      <c r="C386" s="259"/>
      <c r="D386" s="259"/>
      <c r="E386" s="259"/>
      <c r="F386" s="259"/>
      <c r="G386" s="259"/>
      <c r="H386" s="259"/>
      <c r="I386" s="259"/>
      <c r="J386" s="259"/>
      <c r="K386" s="259"/>
      <c r="L386" s="259"/>
      <c r="P386" s="14"/>
    </row>
    <row r="387" spans="2:16" ht="15.6" customHeight="1" x14ac:dyDescent="0.25">
      <c r="B387" s="13"/>
      <c r="C387" s="259"/>
      <c r="D387" s="259"/>
      <c r="E387" s="259"/>
      <c r="F387" s="259"/>
      <c r="G387" s="259"/>
      <c r="H387" s="259"/>
      <c r="I387" s="259"/>
      <c r="J387" s="259"/>
      <c r="K387" s="259"/>
      <c r="L387" s="259"/>
      <c r="P387" s="14"/>
    </row>
    <row r="388" spans="2:16" ht="15.6" customHeight="1" x14ac:dyDescent="0.25">
      <c r="B388" s="13"/>
      <c r="C388" s="259"/>
      <c r="D388" s="259"/>
      <c r="E388" s="259"/>
      <c r="F388" s="259"/>
      <c r="G388" s="259"/>
      <c r="H388" s="259"/>
      <c r="I388" s="259"/>
      <c r="J388" s="259"/>
      <c r="K388" s="259"/>
      <c r="L388" s="259"/>
      <c r="P388" s="14"/>
    </row>
    <row r="389" spans="2:16" ht="15.6" customHeight="1" x14ac:dyDescent="0.25">
      <c r="B389" s="13"/>
      <c r="C389" s="259"/>
      <c r="D389" s="259"/>
      <c r="E389" s="259"/>
      <c r="F389" s="259"/>
      <c r="G389" s="259"/>
      <c r="H389" s="259"/>
      <c r="I389" s="259"/>
      <c r="J389" s="259"/>
      <c r="K389" s="259"/>
      <c r="L389" s="259"/>
      <c r="P389" s="14"/>
    </row>
    <row r="390" spans="2:16" ht="15.6" customHeight="1" x14ac:dyDescent="0.25">
      <c r="B390" s="13"/>
      <c r="C390" s="259"/>
      <c r="D390" s="259"/>
      <c r="E390" s="259"/>
      <c r="F390" s="259"/>
      <c r="G390" s="259"/>
      <c r="H390" s="259"/>
      <c r="I390" s="259"/>
      <c r="J390" s="259"/>
      <c r="K390" s="259"/>
      <c r="L390" s="259"/>
      <c r="P390" s="14"/>
    </row>
    <row r="391" spans="2:16" ht="15.6" customHeight="1" x14ac:dyDescent="0.25">
      <c r="B391" s="13"/>
      <c r="C391" s="259"/>
      <c r="D391" s="259"/>
      <c r="E391" s="259"/>
      <c r="F391" s="259"/>
      <c r="G391" s="259"/>
      <c r="H391" s="259"/>
      <c r="I391" s="259"/>
      <c r="J391" s="259"/>
      <c r="K391" s="259"/>
      <c r="L391" s="259"/>
      <c r="P391" s="14"/>
    </row>
    <row r="392" spans="2:16" ht="15.6" customHeight="1" x14ac:dyDescent="0.25">
      <c r="B392" s="13"/>
      <c r="C392" s="259"/>
      <c r="D392" s="259"/>
      <c r="E392" s="259"/>
      <c r="F392" s="259"/>
      <c r="G392" s="259"/>
      <c r="H392" s="259"/>
      <c r="I392" s="259"/>
      <c r="J392" s="259"/>
      <c r="K392" s="259"/>
      <c r="L392" s="259"/>
      <c r="P392" s="14"/>
    </row>
    <row r="393" spans="2:16" ht="16.5" thickBot="1" x14ac:dyDescent="0.3">
      <c r="B393" s="15"/>
      <c r="C393" s="16"/>
      <c r="D393" s="16"/>
      <c r="E393" s="16"/>
      <c r="F393" s="16"/>
      <c r="G393" s="16"/>
      <c r="H393" s="16"/>
      <c r="I393" s="16"/>
      <c r="J393" s="16"/>
      <c r="K393" s="16"/>
      <c r="L393" s="16"/>
      <c r="M393" s="19"/>
      <c r="N393" s="16"/>
      <c r="O393" s="16"/>
      <c r="P393" s="17"/>
    </row>
    <row r="394" spans="2:16" ht="5.45" customHeight="1" thickBot="1" x14ac:dyDescent="0.3"/>
    <row r="395" spans="2:16" ht="15.6" customHeight="1" x14ac:dyDescent="0.25">
      <c r="B395" s="10"/>
      <c r="C395" s="11"/>
      <c r="D395" s="11"/>
      <c r="E395" s="11"/>
      <c r="F395" s="11"/>
      <c r="G395" s="11"/>
      <c r="H395" s="11"/>
      <c r="I395" s="11"/>
      <c r="J395" s="11"/>
      <c r="K395" s="11"/>
      <c r="L395" s="11"/>
      <c r="M395" s="11"/>
      <c r="N395" s="11"/>
      <c r="O395" s="11"/>
      <c r="P395" s="12"/>
    </row>
    <row r="396" spans="2:16" ht="15.6" customHeight="1" x14ac:dyDescent="0.25">
      <c r="B396" s="13"/>
      <c r="C396" s="258" t="s">
        <v>149</v>
      </c>
      <c r="D396" s="258"/>
      <c r="E396" s="258"/>
      <c r="F396" s="258"/>
      <c r="G396" s="258"/>
      <c r="H396" s="258"/>
      <c r="I396" s="258"/>
      <c r="J396" s="258"/>
      <c r="K396" s="258"/>
      <c r="L396" s="258"/>
      <c r="P396" s="14"/>
    </row>
    <row r="397" spans="2:16" ht="15.6" customHeight="1" x14ac:dyDescent="0.25">
      <c r="B397" s="13"/>
      <c r="C397" s="258"/>
      <c r="D397" s="258"/>
      <c r="E397" s="258"/>
      <c r="F397" s="258"/>
      <c r="G397" s="258"/>
      <c r="H397" s="258"/>
      <c r="I397" s="258"/>
      <c r="J397" s="258"/>
      <c r="K397" s="258"/>
      <c r="L397" s="258"/>
      <c r="P397" s="14"/>
    </row>
    <row r="398" spans="2:16" ht="15.6" customHeight="1" x14ac:dyDescent="0.25">
      <c r="B398" s="13"/>
      <c r="C398" s="258"/>
      <c r="D398" s="258"/>
      <c r="E398" s="258"/>
      <c r="F398" s="258"/>
      <c r="G398" s="258"/>
      <c r="H398" s="258"/>
      <c r="I398" s="258"/>
      <c r="J398" s="258"/>
      <c r="K398" s="258"/>
      <c r="L398" s="258"/>
      <c r="P398" s="14"/>
    </row>
    <row r="399" spans="2:16" ht="15.6" customHeight="1" x14ac:dyDescent="0.25">
      <c r="B399" s="13"/>
      <c r="C399" s="258"/>
      <c r="D399" s="258"/>
      <c r="E399" s="258"/>
      <c r="F399" s="258"/>
      <c r="G399" s="258"/>
      <c r="H399" s="258"/>
      <c r="I399" s="258"/>
      <c r="J399" s="258"/>
      <c r="K399" s="258"/>
      <c r="L399" s="258"/>
      <c r="P399" s="14"/>
    </row>
    <row r="400" spans="2:16" ht="15.6" customHeight="1" x14ac:dyDescent="0.25">
      <c r="B400" s="13"/>
      <c r="C400" s="258"/>
      <c r="D400" s="258"/>
      <c r="E400" s="258"/>
      <c r="F400" s="258"/>
      <c r="G400" s="258"/>
      <c r="H400" s="258"/>
      <c r="I400" s="258"/>
      <c r="J400" s="258"/>
      <c r="K400" s="258"/>
      <c r="L400" s="258"/>
      <c r="P400" s="14"/>
    </row>
    <row r="401" spans="2:16" ht="15.6" customHeight="1" x14ac:dyDescent="0.25">
      <c r="B401" s="13"/>
      <c r="C401" s="258"/>
      <c r="D401" s="258"/>
      <c r="E401" s="258"/>
      <c r="F401" s="258"/>
      <c r="G401" s="258"/>
      <c r="H401" s="258"/>
      <c r="I401" s="258"/>
      <c r="J401" s="258"/>
      <c r="K401" s="258"/>
      <c r="L401" s="258"/>
      <c r="P401" s="14"/>
    </row>
    <row r="402" spans="2:16" ht="15.6" customHeight="1" x14ac:dyDescent="0.25">
      <c r="B402" s="13"/>
      <c r="C402" s="258"/>
      <c r="D402" s="258"/>
      <c r="E402" s="258"/>
      <c r="F402" s="258"/>
      <c r="G402" s="258"/>
      <c r="H402" s="258"/>
      <c r="I402" s="258"/>
      <c r="J402" s="258"/>
      <c r="K402" s="258"/>
      <c r="L402" s="258"/>
      <c r="P402" s="14"/>
    </row>
    <row r="403" spans="2:16" ht="15.6" customHeight="1" x14ac:dyDescent="0.25">
      <c r="B403" s="13"/>
      <c r="C403" s="258"/>
      <c r="D403" s="258"/>
      <c r="E403" s="258"/>
      <c r="F403" s="258"/>
      <c r="G403" s="258"/>
      <c r="H403" s="258"/>
      <c r="I403" s="258"/>
      <c r="J403" s="258"/>
      <c r="K403" s="258"/>
      <c r="L403" s="258"/>
      <c r="P403" s="14"/>
    </row>
    <row r="404" spans="2:16" ht="15.6" customHeight="1" x14ac:dyDescent="0.25">
      <c r="B404" s="13"/>
      <c r="C404" s="258"/>
      <c r="D404" s="258"/>
      <c r="E404" s="258"/>
      <c r="F404" s="258"/>
      <c r="G404" s="258"/>
      <c r="H404" s="258"/>
      <c r="I404" s="258"/>
      <c r="J404" s="258"/>
      <c r="K404" s="258"/>
      <c r="L404" s="258"/>
      <c r="P404" s="14"/>
    </row>
    <row r="405" spans="2:16" ht="15.6" customHeight="1" x14ac:dyDescent="0.25">
      <c r="B405" s="13"/>
      <c r="C405" s="258"/>
      <c r="D405" s="258"/>
      <c r="E405" s="258"/>
      <c r="F405" s="258"/>
      <c r="G405" s="258"/>
      <c r="H405" s="258"/>
      <c r="I405" s="258"/>
      <c r="J405" s="258"/>
      <c r="K405" s="258"/>
      <c r="L405" s="258"/>
      <c r="P405" s="14"/>
    </row>
    <row r="406" spans="2:16" ht="16.149999999999999" customHeight="1" thickBot="1" x14ac:dyDescent="0.3">
      <c r="B406" s="15"/>
      <c r="C406" s="16"/>
      <c r="D406" s="16"/>
      <c r="E406" s="16"/>
      <c r="F406" s="16"/>
      <c r="G406" s="16"/>
      <c r="H406" s="16"/>
      <c r="I406" s="16"/>
      <c r="J406" s="16"/>
      <c r="K406" s="16"/>
      <c r="L406" s="16"/>
      <c r="M406" s="19"/>
      <c r="N406" s="16"/>
      <c r="O406" s="16"/>
      <c r="P406" s="17"/>
    </row>
    <row r="407" spans="2:16" ht="7.9" customHeight="1" thickBot="1" x14ac:dyDescent="0.3"/>
    <row r="408" spans="2:16" ht="15.6" customHeight="1" x14ac:dyDescent="0.25">
      <c r="B408" s="10"/>
      <c r="C408" s="11"/>
      <c r="D408" s="11"/>
      <c r="E408" s="11"/>
      <c r="F408" s="11"/>
      <c r="G408" s="11"/>
      <c r="H408" s="11"/>
      <c r="I408" s="11"/>
      <c r="J408" s="11"/>
      <c r="K408" s="11"/>
      <c r="L408" s="11"/>
      <c r="M408" s="11"/>
      <c r="N408" s="11"/>
      <c r="O408" s="11"/>
      <c r="P408" s="12"/>
    </row>
    <row r="409" spans="2:16" ht="15.6" customHeight="1" x14ac:dyDescent="0.25">
      <c r="B409" s="13"/>
      <c r="C409" s="258" t="s">
        <v>150</v>
      </c>
      <c r="D409" s="258"/>
      <c r="E409" s="258"/>
      <c r="F409" s="258"/>
      <c r="G409" s="258"/>
      <c r="H409" s="258"/>
      <c r="I409" s="258"/>
      <c r="J409" s="258"/>
      <c r="K409" s="258"/>
      <c r="L409" s="258"/>
      <c r="P409" s="14"/>
    </row>
    <row r="410" spans="2:16" ht="15.6" customHeight="1" x14ac:dyDescent="0.25">
      <c r="B410" s="13"/>
      <c r="C410" s="258"/>
      <c r="D410" s="258"/>
      <c r="E410" s="258"/>
      <c r="F410" s="258"/>
      <c r="G410" s="258"/>
      <c r="H410" s="258"/>
      <c r="I410" s="258"/>
      <c r="J410" s="258"/>
      <c r="K410" s="258"/>
      <c r="L410" s="258"/>
      <c r="P410" s="14"/>
    </row>
    <row r="411" spans="2:16" ht="15.6" customHeight="1" x14ac:dyDescent="0.25">
      <c r="B411" s="13"/>
      <c r="C411" s="258"/>
      <c r="D411" s="258"/>
      <c r="E411" s="258"/>
      <c r="F411" s="258"/>
      <c r="G411" s="258"/>
      <c r="H411" s="258"/>
      <c r="I411" s="258"/>
      <c r="J411" s="258"/>
      <c r="K411" s="258"/>
      <c r="L411" s="258"/>
      <c r="P411" s="14"/>
    </row>
    <row r="412" spans="2:16" ht="15.6" customHeight="1" x14ac:dyDescent="0.25">
      <c r="B412" s="13"/>
      <c r="C412" s="258"/>
      <c r="D412" s="258"/>
      <c r="E412" s="258"/>
      <c r="F412" s="258"/>
      <c r="G412" s="258"/>
      <c r="H412" s="258"/>
      <c r="I412" s="258"/>
      <c r="J412" s="258"/>
      <c r="K412" s="258"/>
      <c r="L412" s="258"/>
      <c r="P412" s="14"/>
    </row>
    <row r="413" spans="2:16" ht="15.6" customHeight="1" x14ac:dyDescent="0.25">
      <c r="B413" s="13"/>
      <c r="C413" s="258"/>
      <c r="D413" s="258"/>
      <c r="E413" s="258"/>
      <c r="F413" s="258"/>
      <c r="G413" s="258"/>
      <c r="H413" s="258"/>
      <c r="I413" s="258"/>
      <c r="J413" s="258"/>
      <c r="K413" s="258"/>
      <c r="L413" s="258"/>
      <c r="P413" s="14"/>
    </row>
    <row r="414" spans="2:16" ht="15.6" customHeight="1" x14ac:dyDescent="0.25">
      <c r="B414" s="13"/>
      <c r="C414" s="258"/>
      <c r="D414" s="258"/>
      <c r="E414" s="258"/>
      <c r="F414" s="258"/>
      <c r="G414" s="258"/>
      <c r="H414" s="258"/>
      <c r="I414" s="258"/>
      <c r="J414" s="258"/>
      <c r="K414" s="258"/>
      <c r="L414" s="258"/>
      <c r="P414" s="14"/>
    </row>
    <row r="415" spans="2:16" ht="15.6" customHeight="1" x14ac:dyDescent="0.25">
      <c r="B415" s="13"/>
      <c r="C415" s="258"/>
      <c r="D415" s="258"/>
      <c r="E415" s="258"/>
      <c r="F415" s="258"/>
      <c r="G415" s="258"/>
      <c r="H415" s="258"/>
      <c r="I415" s="258"/>
      <c r="J415" s="258"/>
      <c r="K415" s="258"/>
      <c r="L415" s="258"/>
      <c r="P415" s="14"/>
    </row>
    <row r="416" spans="2:16" ht="15.6" customHeight="1" x14ac:dyDescent="0.25">
      <c r="B416" s="13"/>
      <c r="C416" s="258"/>
      <c r="D416" s="258"/>
      <c r="E416" s="258"/>
      <c r="F416" s="258"/>
      <c r="G416" s="258"/>
      <c r="H416" s="258"/>
      <c r="I416" s="258"/>
      <c r="J416" s="258"/>
      <c r="K416" s="258"/>
      <c r="L416" s="258"/>
      <c r="P416" s="14"/>
    </row>
    <row r="417" spans="2:16" ht="15.6" customHeight="1" x14ac:dyDescent="0.25">
      <c r="B417" s="13"/>
      <c r="C417" s="258"/>
      <c r="D417" s="258"/>
      <c r="E417" s="258"/>
      <c r="F417" s="258"/>
      <c r="G417" s="258"/>
      <c r="H417" s="258"/>
      <c r="I417" s="258"/>
      <c r="J417" s="258"/>
      <c r="K417" s="258"/>
      <c r="L417" s="258"/>
      <c r="P417" s="14"/>
    </row>
    <row r="418" spans="2:16" ht="15.6" customHeight="1" x14ac:dyDescent="0.25">
      <c r="B418" s="13"/>
      <c r="C418" s="258"/>
      <c r="D418" s="258"/>
      <c r="E418" s="258"/>
      <c r="F418" s="258"/>
      <c r="G418" s="258"/>
      <c r="H418" s="258"/>
      <c r="I418" s="258"/>
      <c r="J418" s="258"/>
      <c r="K418" s="258"/>
      <c r="L418" s="258"/>
      <c r="P418" s="14"/>
    </row>
    <row r="419" spans="2:16" ht="16.149999999999999" customHeight="1" thickBot="1" x14ac:dyDescent="0.3">
      <c r="B419" s="15"/>
      <c r="C419" s="16"/>
      <c r="D419" s="16"/>
      <c r="E419" s="16"/>
      <c r="F419" s="16"/>
      <c r="G419" s="16"/>
      <c r="H419" s="16"/>
      <c r="I419" s="16"/>
      <c r="J419" s="16"/>
      <c r="K419" s="16"/>
      <c r="L419" s="16"/>
      <c r="M419" s="19"/>
      <c r="N419" s="16"/>
      <c r="O419" s="16"/>
      <c r="P419" s="17"/>
    </row>
    <row r="420" spans="2:16" ht="7.15" customHeight="1" thickBot="1" x14ac:dyDescent="0.3"/>
    <row r="421" spans="2:16" ht="15.6" customHeight="1" x14ac:dyDescent="0.25">
      <c r="B421" s="10"/>
      <c r="C421" s="11"/>
      <c r="D421" s="11"/>
      <c r="E421" s="11"/>
      <c r="F421" s="11"/>
      <c r="G421" s="11"/>
      <c r="H421" s="11"/>
      <c r="I421" s="11"/>
      <c r="J421" s="11"/>
      <c r="K421" s="11"/>
      <c r="L421" s="11"/>
      <c r="M421" s="11"/>
      <c r="N421" s="11"/>
      <c r="O421" s="11"/>
      <c r="P421" s="12"/>
    </row>
    <row r="422" spans="2:16" ht="15.6" customHeight="1" x14ac:dyDescent="0.25">
      <c r="B422" s="13"/>
      <c r="C422" s="259" t="s">
        <v>151</v>
      </c>
      <c r="D422" s="259"/>
      <c r="E422" s="259"/>
      <c r="F422" s="259"/>
      <c r="G422" s="259"/>
      <c r="H422" s="259"/>
      <c r="I422" s="259"/>
      <c r="J422" s="259"/>
      <c r="K422" s="259"/>
      <c r="L422" s="259"/>
      <c r="P422" s="14"/>
    </row>
    <row r="423" spans="2:16" ht="15.6" customHeight="1" x14ac:dyDescent="0.25">
      <c r="B423" s="13"/>
      <c r="C423" s="259"/>
      <c r="D423" s="259"/>
      <c r="E423" s="259"/>
      <c r="F423" s="259"/>
      <c r="G423" s="259"/>
      <c r="H423" s="259"/>
      <c r="I423" s="259"/>
      <c r="J423" s="259"/>
      <c r="K423" s="259"/>
      <c r="L423" s="259"/>
      <c r="P423" s="14"/>
    </row>
    <row r="424" spans="2:16" ht="15.6" customHeight="1" x14ac:dyDescent="0.25">
      <c r="B424" s="13"/>
      <c r="C424" s="259"/>
      <c r="D424" s="259"/>
      <c r="E424" s="259"/>
      <c r="F424" s="259"/>
      <c r="G424" s="259"/>
      <c r="H424" s="259"/>
      <c r="I424" s="259"/>
      <c r="J424" s="259"/>
      <c r="K424" s="259"/>
      <c r="L424" s="259"/>
      <c r="P424" s="14"/>
    </row>
    <row r="425" spans="2:16" ht="15.6" customHeight="1" x14ac:dyDescent="0.25">
      <c r="B425" s="13"/>
      <c r="C425" s="259"/>
      <c r="D425" s="259"/>
      <c r="E425" s="259"/>
      <c r="F425" s="259"/>
      <c r="G425" s="259"/>
      <c r="H425" s="259"/>
      <c r="I425" s="259"/>
      <c r="J425" s="259"/>
      <c r="K425" s="259"/>
      <c r="L425" s="259"/>
      <c r="P425" s="14"/>
    </row>
    <row r="426" spans="2:16" ht="15.6" customHeight="1" x14ac:dyDescent="0.25">
      <c r="B426" s="13"/>
      <c r="C426" s="259"/>
      <c r="D426" s="259"/>
      <c r="E426" s="259"/>
      <c r="F426" s="259"/>
      <c r="G426" s="259"/>
      <c r="H426" s="259"/>
      <c r="I426" s="259"/>
      <c r="J426" s="259"/>
      <c r="K426" s="259"/>
      <c r="L426" s="259"/>
      <c r="P426" s="14"/>
    </row>
    <row r="427" spans="2:16" ht="15.6" customHeight="1" x14ac:dyDescent="0.25">
      <c r="B427" s="13"/>
      <c r="C427" s="259"/>
      <c r="D427" s="259"/>
      <c r="E427" s="259"/>
      <c r="F427" s="259"/>
      <c r="G427" s="259"/>
      <c r="H427" s="259"/>
      <c r="I427" s="259"/>
      <c r="J427" s="259"/>
      <c r="K427" s="259"/>
      <c r="L427" s="259"/>
      <c r="P427" s="14"/>
    </row>
    <row r="428" spans="2:16" ht="15.6" customHeight="1" x14ac:dyDescent="0.25">
      <c r="B428" s="13"/>
      <c r="C428" s="259"/>
      <c r="D428" s="259"/>
      <c r="E428" s="259"/>
      <c r="F428" s="259"/>
      <c r="G428" s="259"/>
      <c r="H428" s="259"/>
      <c r="I428" s="259"/>
      <c r="J428" s="259"/>
      <c r="K428" s="259"/>
      <c r="L428" s="259"/>
      <c r="P428" s="14"/>
    </row>
    <row r="429" spans="2:16" ht="15.6" customHeight="1" x14ac:dyDescent="0.25">
      <c r="B429" s="13"/>
      <c r="C429" s="259"/>
      <c r="D429" s="259"/>
      <c r="E429" s="259"/>
      <c r="F429" s="259"/>
      <c r="G429" s="259"/>
      <c r="H429" s="259"/>
      <c r="I429" s="259"/>
      <c r="J429" s="259"/>
      <c r="K429" s="259"/>
      <c r="L429" s="259"/>
      <c r="P429" s="14"/>
    </row>
    <row r="430" spans="2:16" ht="15.6" customHeight="1" x14ac:dyDescent="0.25">
      <c r="B430" s="13"/>
      <c r="C430" s="259"/>
      <c r="D430" s="259"/>
      <c r="E430" s="259"/>
      <c r="F430" s="259"/>
      <c r="G430" s="259"/>
      <c r="H430" s="259"/>
      <c r="I430" s="259"/>
      <c r="J430" s="259"/>
      <c r="K430" s="259"/>
      <c r="L430" s="259"/>
      <c r="P430" s="14"/>
    </row>
    <row r="431" spans="2:16" ht="15.6" customHeight="1" x14ac:dyDescent="0.25">
      <c r="B431" s="13"/>
      <c r="C431" s="259"/>
      <c r="D431" s="259"/>
      <c r="E431" s="259"/>
      <c r="F431" s="259"/>
      <c r="G431" s="259"/>
      <c r="H431" s="259"/>
      <c r="I431" s="259"/>
      <c r="J431" s="259"/>
      <c r="K431" s="259"/>
      <c r="L431" s="259"/>
      <c r="P431" s="14"/>
    </row>
    <row r="432" spans="2:16" ht="16.5" thickBot="1" x14ac:dyDescent="0.3">
      <c r="B432" s="15"/>
      <c r="C432" s="16"/>
      <c r="D432" s="16"/>
      <c r="E432" s="16"/>
      <c r="F432" s="16"/>
      <c r="G432" s="16"/>
      <c r="H432" s="16"/>
      <c r="I432" s="16"/>
      <c r="J432" s="16"/>
      <c r="K432" s="16"/>
      <c r="L432" s="16"/>
      <c r="M432" s="19"/>
      <c r="N432" s="16"/>
      <c r="O432" s="16"/>
      <c r="P432" s="17"/>
    </row>
    <row r="433" spans="2:16" ht="4.9000000000000004" customHeight="1" thickBot="1" x14ac:dyDescent="0.3"/>
    <row r="434" spans="2:16" x14ac:dyDescent="0.25">
      <c r="B434" s="10"/>
      <c r="C434" s="11"/>
      <c r="D434" s="11"/>
      <c r="E434" s="11"/>
      <c r="F434" s="11"/>
      <c r="G434" s="11"/>
      <c r="H434" s="11"/>
      <c r="I434" s="11"/>
      <c r="J434" s="11"/>
      <c r="K434" s="11"/>
      <c r="L434" s="11"/>
      <c r="M434" s="11"/>
      <c r="N434" s="11"/>
      <c r="O434" s="11"/>
      <c r="P434" s="12"/>
    </row>
    <row r="435" spans="2:16" ht="15.6" customHeight="1" x14ac:dyDescent="0.25">
      <c r="B435" s="13"/>
      <c r="C435" s="254" t="s">
        <v>152</v>
      </c>
      <c r="D435" s="254"/>
      <c r="E435" s="254"/>
      <c r="F435" s="254"/>
      <c r="G435" s="254"/>
      <c r="H435" s="254"/>
      <c r="I435" s="254"/>
      <c r="J435" s="254"/>
      <c r="K435" s="254"/>
      <c r="L435" s="254"/>
      <c r="P435" s="14"/>
    </row>
    <row r="436" spans="2:16" ht="15.6" customHeight="1" x14ac:dyDescent="0.25">
      <c r="B436" s="13"/>
      <c r="C436" s="254"/>
      <c r="D436" s="254"/>
      <c r="E436" s="254"/>
      <c r="F436" s="254"/>
      <c r="G436" s="254"/>
      <c r="H436" s="254"/>
      <c r="I436" s="254"/>
      <c r="J436" s="254"/>
      <c r="K436" s="254"/>
      <c r="L436" s="254"/>
      <c r="P436" s="14"/>
    </row>
    <row r="437" spans="2:16" ht="15.6" customHeight="1" x14ac:dyDescent="0.25">
      <c r="B437" s="13"/>
      <c r="C437" s="254"/>
      <c r="D437" s="254"/>
      <c r="E437" s="254"/>
      <c r="F437" s="254"/>
      <c r="G437" s="254"/>
      <c r="H437" s="254"/>
      <c r="I437" s="254"/>
      <c r="J437" s="254"/>
      <c r="K437" s="254"/>
      <c r="L437" s="254"/>
      <c r="P437" s="14"/>
    </row>
    <row r="438" spans="2:16" ht="15.6" customHeight="1" x14ac:dyDescent="0.25">
      <c r="B438" s="13"/>
      <c r="C438" s="254"/>
      <c r="D438" s="254"/>
      <c r="E438" s="254"/>
      <c r="F438" s="254"/>
      <c r="G438" s="254"/>
      <c r="H438" s="254"/>
      <c r="I438" s="254"/>
      <c r="J438" s="254"/>
      <c r="K438" s="254"/>
      <c r="L438" s="254"/>
      <c r="P438" s="14"/>
    </row>
    <row r="439" spans="2:16" ht="15.6" customHeight="1" x14ac:dyDescent="0.25">
      <c r="B439" s="13"/>
      <c r="C439" s="254"/>
      <c r="D439" s="254"/>
      <c r="E439" s="254"/>
      <c r="F439" s="254"/>
      <c r="G439" s="254"/>
      <c r="H439" s="254"/>
      <c r="I439" s="254"/>
      <c r="J439" s="254"/>
      <c r="K439" s="254"/>
      <c r="L439" s="254"/>
      <c r="P439" s="14"/>
    </row>
    <row r="440" spans="2:16" ht="15.6" customHeight="1" x14ac:dyDescent="0.25">
      <c r="B440" s="13"/>
      <c r="C440" s="254"/>
      <c r="D440" s="254"/>
      <c r="E440" s="254"/>
      <c r="F440" s="254"/>
      <c r="G440" s="254"/>
      <c r="H440" s="254"/>
      <c r="I440" s="254"/>
      <c r="J440" s="254"/>
      <c r="K440" s="254"/>
      <c r="L440" s="254"/>
      <c r="P440" s="14"/>
    </row>
    <row r="441" spans="2:16" ht="15.6" customHeight="1" x14ac:dyDescent="0.25">
      <c r="B441" s="13"/>
      <c r="C441" s="254"/>
      <c r="D441" s="254"/>
      <c r="E441" s="254"/>
      <c r="F441" s="254"/>
      <c r="G441" s="254"/>
      <c r="H441" s="254"/>
      <c r="I441" s="254"/>
      <c r="J441" s="254"/>
      <c r="K441" s="254"/>
      <c r="L441" s="254"/>
      <c r="P441" s="14"/>
    </row>
    <row r="442" spans="2:16" ht="15.6" customHeight="1" x14ac:dyDescent="0.25">
      <c r="B442" s="13"/>
      <c r="C442" s="254"/>
      <c r="D442" s="254"/>
      <c r="E442" s="254"/>
      <c r="F442" s="254"/>
      <c r="G442" s="254"/>
      <c r="H442" s="254"/>
      <c r="I442" s="254"/>
      <c r="J442" s="254"/>
      <c r="K442" s="254"/>
      <c r="L442" s="254"/>
      <c r="P442" s="14"/>
    </row>
    <row r="443" spans="2:16" ht="15.6" customHeight="1" x14ac:dyDescent="0.25">
      <c r="B443" s="13"/>
      <c r="C443" s="254"/>
      <c r="D443" s="254"/>
      <c r="E443" s="254"/>
      <c r="F443" s="254"/>
      <c r="G443" s="254"/>
      <c r="H443" s="254"/>
      <c r="I443" s="254"/>
      <c r="J443" s="254"/>
      <c r="K443" s="254"/>
      <c r="L443" s="254"/>
      <c r="P443" s="14"/>
    </row>
    <row r="444" spans="2:16" ht="15.6" customHeight="1" x14ac:dyDescent="0.25">
      <c r="B444" s="13"/>
      <c r="C444" s="254"/>
      <c r="D444" s="254"/>
      <c r="E444" s="254"/>
      <c r="F444" s="254"/>
      <c r="G444" s="254"/>
      <c r="H444" s="254"/>
      <c r="I444" s="254"/>
      <c r="J444" s="254"/>
      <c r="K444" s="254"/>
      <c r="L444" s="254"/>
      <c r="P444" s="14"/>
    </row>
    <row r="445" spans="2:16" ht="16.5" thickBot="1" x14ac:dyDescent="0.3">
      <c r="B445" s="15"/>
      <c r="C445" s="16"/>
      <c r="D445" s="16"/>
      <c r="E445" s="16"/>
      <c r="F445" s="16"/>
      <c r="G445" s="16"/>
      <c r="H445" s="16"/>
      <c r="I445" s="16"/>
      <c r="J445" s="16"/>
      <c r="K445" s="16"/>
      <c r="L445" s="16"/>
      <c r="M445" s="19"/>
      <c r="N445" s="16"/>
      <c r="O445" s="16"/>
      <c r="P445" s="17"/>
    </row>
    <row r="446" spans="2:16" ht="7.9" customHeight="1" thickBot="1" x14ac:dyDescent="0.3"/>
    <row r="447" spans="2:16" x14ac:dyDescent="0.25">
      <c r="B447" s="10"/>
      <c r="C447" s="11"/>
      <c r="D447" s="11"/>
      <c r="E447" s="11"/>
      <c r="F447" s="11"/>
      <c r="G447" s="11"/>
      <c r="H447" s="11"/>
      <c r="I447" s="11"/>
      <c r="J447" s="11"/>
      <c r="K447" s="11"/>
      <c r="L447" s="11"/>
      <c r="M447" s="11"/>
      <c r="N447" s="11"/>
      <c r="O447" s="11"/>
      <c r="P447" s="12"/>
    </row>
    <row r="448" spans="2:16" ht="15.6" customHeight="1" x14ac:dyDescent="0.25">
      <c r="B448" s="13"/>
      <c r="C448" s="254" t="s">
        <v>153</v>
      </c>
      <c r="D448" s="254"/>
      <c r="E448" s="254"/>
      <c r="F448" s="254"/>
      <c r="G448" s="254"/>
      <c r="H448" s="254"/>
      <c r="I448" s="254"/>
      <c r="J448" s="254"/>
      <c r="K448" s="254"/>
      <c r="L448" s="254"/>
      <c r="P448" s="14"/>
    </row>
    <row r="449" spans="2:16" ht="15.6" customHeight="1" x14ac:dyDescent="0.25">
      <c r="B449" s="13"/>
      <c r="C449" s="254"/>
      <c r="D449" s="254"/>
      <c r="E449" s="254"/>
      <c r="F449" s="254"/>
      <c r="G449" s="254"/>
      <c r="H449" s="254"/>
      <c r="I449" s="254"/>
      <c r="J449" s="254"/>
      <c r="K449" s="254"/>
      <c r="L449" s="254"/>
      <c r="P449" s="14"/>
    </row>
    <row r="450" spans="2:16" ht="15.6" customHeight="1" x14ac:dyDescent="0.25">
      <c r="B450" s="13"/>
      <c r="C450" s="254"/>
      <c r="D450" s="254"/>
      <c r="E450" s="254"/>
      <c r="F450" s="254"/>
      <c r="G450" s="254"/>
      <c r="H450" s="254"/>
      <c r="I450" s="254"/>
      <c r="J450" s="254"/>
      <c r="K450" s="254"/>
      <c r="L450" s="254"/>
      <c r="P450" s="14"/>
    </row>
    <row r="451" spans="2:16" ht="15.6" customHeight="1" x14ac:dyDescent="0.25">
      <c r="B451" s="13"/>
      <c r="C451" s="254"/>
      <c r="D451" s="254"/>
      <c r="E451" s="254"/>
      <c r="F451" s="254"/>
      <c r="G451" s="254"/>
      <c r="H451" s="254"/>
      <c r="I451" s="254"/>
      <c r="J451" s="254"/>
      <c r="K451" s="254"/>
      <c r="L451" s="254"/>
      <c r="P451" s="14"/>
    </row>
    <row r="452" spans="2:16" ht="15.6" customHeight="1" x14ac:dyDescent="0.25">
      <c r="B452" s="13"/>
      <c r="C452" s="254"/>
      <c r="D452" s="254"/>
      <c r="E452" s="254"/>
      <c r="F452" s="254"/>
      <c r="G452" s="254"/>
      <c r="H452" s="254"/>
      <c r="I452" s="254"/>
      <c r="J452" s="254"/>
      <c r="K452" s="254"/>
      <c r="L452" s="254"/>
      <c r="P452" s="14"/>
    </row>
    <row r="453" spans="2:16" ht="15.6" customHeight="1" x14ac:dyDescent="0.25">
      <c r="B453" s="13"/>
      <c r="C453" s="254"/>
      <c r="D453" s="254"/>
      <c r="E453" s="254"/>
      <c r="F453" s="254"/>
      <c r="G453" s="254"/>
      <c r="H453" s="254"/>
      <c r="I453" s="254"/>
      <c r="J453" s="254"/>
      <c r="K453" s="254"/>
      <c r="L453" s="254"/>
      <c r="P453" s="14"/>
    </row>
    <row r="454" spans="2:16" ht="15.6" customHeight="1" x14ac:dyDescent="0.25">
      <c r="B454" s="13"/>
      <c r="C454" s="254"/>
      <c r="D454" s="254"/>
      <c r="E454" s="254"/>
      <c r="F454" s="254"/>
      <c r="G454" s="254"/>
      <c r="H454" s="254"/>
      <c r="I454" s="254"/>
      <c r="J454" s="254"/>
      <c r="K454" s="254"/>
      <c r="L454" s="254"/>
      <c r="P454" s="14"/>
    </row>
    <row r="455" spans="2:16" ht="15.6" customHeight="1" x14ac:dyDescent="0.25">
      <c r="B455" s="13"/>
      <c r="C455" s="254"/>
      <c r="D455" s="254"/>
      <c r="E455" s="254"/>
      <c r="F455" s="254"/>
      <c r="G455" s="254"/>
      <c r="H455" s="254"/>
      <c r="I455" s="254"/>
      <c r="J455" s="254"/>
      <c r="K455" s="254"/>
      <c r="L455" s="254"/>
      <c r="P455" s="14"/>
    </row>
    <row r="456" spans="2:16" ht="15.6" customHeight="1" x14ac:dyDescent="0.25">
      <c r="B456" s="13"/>
      <c r="C456" s="254"/>
      <c r="D456" s="254"/>
      <c r="E456" s="254"/>
      <c r="F456" s="254"/>
      <c r="G456" s="254"/>
      <c r="H456" s="254"/>
      <c r="I456" s="254"/>
      <c r="J456" s="254"/>
      <c r="K456" s="254"/>
      <c r="L456" s="254"/>
      <c r="P456" s="14"/>
    </row>
    <row r="457" spans="2:16" ht="15.6" customHeight="1" x14ac:dyDescent="0.25">
      <c r="B457" s="13"/>
      <c r="C457" s="254"/>
      <c r="D457" s="254"/>
      <c r="E457" s="254"/>
      <c r="F457" s="254"/>
      <c r="G457" s="254"/>
      <c r="H457" s="254"/>
      <c r="I457" s="254"/>
      <c r="J457" s="254"/>
      <c r="K457" s="254"/>
      <c r="L457" s="254"/>
      <c r="P457" s="14"/>
    </row>
    <row r="458" spans="2:16" ht="16.5" thickBot="1" x14ac:dyDescent="0.3">
      <c r="B458" s="15"/>
      <c r="C458" s="16"/>
      <c r="D458" s="16"/>
      <c r="E458" s="16"/>
      <c r="F458" s="16"/>
      <c r="G458" s="16"/>
      <c r="H458" s="16"/>
      <c r="I458" s="16"/>
      <c r="J458" s="16"/>
      <c r="K458" s="16"/>
      <c r="L458" s="16"/>
      <c r="M458" s="19"/>
      <c r="N458" s="16"/>
      <c r="O458" s="16"/>
      <c r="P458" s="17"/>
    </row>
    <row r="459" spans="2:16" ht="7.15" customHeight="1" thickBot="1" x14ac:dyDescent="0.3"/>
    <row r="460" spans="2:16" x14ac:dyDescent="0.25">
      <c r="B460" s="10"/>
      <c r="C460" s="11"/>
      <c r="D460" s="11"/>
      <c r="E460" s="11"/>
      <c r="F460" s="11"/>
      <c r="G460" s="11"/>
      <c r="H460" s="11"/>
      <c r="I460" s="11"/>
      <c r="J460" s="11"/>
      <c r="K460" s="11"/>
      <c r="L460" s="11"/>
      <c r="M460" s="11"/>
      <c r="N460" s="11"/>
      <c r="O460" s="11"/>
      <c r="P460" s="12"/>
    </row>
    <row r="461" spans="2:16" ht="15.6" customHeight="1" x14ac:dyDescent="0.25">
      <c r="B461" s="13"/>
      <c r="C461" s="254" t="s">
        <v>154</v>
      </c>
      <c r="D461" s="254"/>
      <c r="E461" s="254"/>
      <c r="F461" s="254"/>
      <c r="G461" s="254"/>
      <c r="H461" s="254"/>
      <c r="I461" s="254"/>
      <c r="J461" s="254"/>
      <c r="K461" s="254"/>
      <c r="L461" s="254"/>
      <c r="P461" s="14"/>
    </row>
    <row r="462" spans="2:16" ht="15.6" customHeight="1" x14ac:dyDescent="0.25">
      <c r="B462" s="13"/>
      <c r="C462" s="254"/>
      <c r="D462" s="254"/>
      <c r="E462" s="254"/>
      <c r="F462" s="254"/>
      <c r="G462" s="254"/>
      <c r="H462" s="254"/>
      <c r="I462" s="254"/>
      <c r="J462" s="254"/>
      <c r="K462" s="254"/>
      <c r="L462" s="254"/>
      <c r="P462" s="14"/>
    </row>
    <row r="463" spans="2:16" ht="15.6" customHeight="1" x14ac:dyDescent="0.25">
      <c r="B463" s="13"/>
      <c r="C463" s="254"/>
      <c r="D463" s="254"/>
      <c r="E463" s="254"/>
      <c r="F463" s="254"/>
      <c r="G463" s="254"/>
      <c r="H463" s="254"/>
      <c r="I463" s="254"/>
      <c r="J463" s="254"/>
      <c r="K463" s="254"/>
      <c r="L463" s="254"/>
      <c r="P463" s="14"/>
    </row>
    <row r="464" spans="2:16" ht="15.6" customHeight="1" x14ac:dyDescent="0.25">
      <c r="B464" s="13"/>
      <c r="C464" s="254"/>
      <c r="D464" s="254"/>
      <c r="E464" s="254"/>
      <c r="F464" s="254"/>
      <c r="G464" s="254"/>
      <c r="H464" s="254"/>
      <c r="I464" s="254"/>
      <c r="J464" s="254"/>
      <c r="K464" s="254"/>
      <c r="L464" s="254"/>
      <c r="P464" s="14"/>
    </row>
    <row r="465" spans="2:16" ht="15.6" customHeight="1" x14ac:dyDescent="0.25">
      <c r="B465" s="13"/>
      <c r="C465" s="254"/>
      <c r="D465" s="254"/>
      <c r="E465" s="254"/>
      <c r="F465" s="254"/>
      <c r="G465" s="254"/>
      <c r="H465" s="254"/>
      <c r="I465" s="254"/>
      <c r="J465" s="254"/>
      <c r="K465" s="254"/>
      <c r="L465" s="254"/>
      <c r="P465" s="14"/>
    </row>
    <row r="466" spans="2:16" ht="15.6" customHeight="1" x14ac:dyDescent="0.25">
      <c r="B466" s="13"/>
      <c r="C466" s="254"/>
      <c r="D466" s="254"/>
      <c r="E466" s="254"/>
      <c r="F466" s="254"/>
      <c r="G466" s="254"/>
      <c r="H466" s="254"/>
      <c r="I466" s="254"/>
      <c r="J466" s="254"/>
      <c r="K466" s="254"/>
      <c r="L466" s="254"/>
      <c r="P466" s="14"/>
    </row>
    <row r="467" spans="2:16" ht="15.6" customHeight="1" x14ac:dyDescent="0.25">
      <c r="B467" s="13"/>
      <c r="C467" s="254"/>
      <c r="D467" s="254"/>
      <c r="E467" s="254"/>
      <c r="F467" s="254"/>
      <c r="G467" s="254"/>
      <c r="H467" s="254"/>
      <c r="I467" s="254"/>
      <c r="J467" s="254"/>
      <c r="K467" s="254"/>
      <c r="L467" s="254"/>
      <c r="P467" s="14"/>
    </row>
    <row r="468" spans="2:16" ht="15.6" customHeight="1" x14ac:dyDescent="0.25">
      <c r="B468" s="13"/>
      <c r="C468" s="254"/>
      <c r="D468" s="254"/>
      <c r="E468" s="254"/>
      <c r="F468" s="254"/>
      <c r="G468" s="254"/>
      <c r="H468" s="254"/>
      <c r="I468" s="254"/>
      <c r="J468" s="254"/>
      <c r="K468" s="254"/>
      <c r="L468" s="254"/>
      <c r="P468" s="14"/>
    </row>
    <row r="469" spans="2:16" ht="15.6" customHeight="1" x14ac:dyDescent="0.25">
      <c r="B469" s="13"/>
      <c r="C469" s="254"/>
      <c r="D469" s="254"/>
      <c r="E469" s="254"/>
      <c r="F469" s="254"/>
      <c r="G469" s="254"/>
      <c r="H469" s="254"/>
      <c r="I469" s="254"/>
      <c r="J469" s="254"/>
      <c r="K469" s="254"/>
      <c r="L469" s="254"/>
      <c r="P469" s="14"/>
    </row>
    <row r="470" spans="2:16" ht="15.6" customHeight="1" x14ac:dyDescent="0.25">
      <c r="B470" s="13"/>
      <c r="C470" s="254"/>
      <c r="D470" s="254"/>
      <c r="E470" s="254"/>
      <c r="F470" s="254"/>
      <c r="G470" s="254"/>
      <c r="H470" s="254"/>
      <c r="I470" s="254"/>
      <c r="J470" s="254"/>
      <c r="K470" s="254"/>
      <c r="L470" s="254"/>
      <c r="P470" s="14"/>
    </row>
    <row r="471" spans="2:16" ht="16.5" thickBot="1" x14ac:dyDescent="0.3">
      <c r="B471" s="15"/>
      <c r="C471" s="16"/>
      <c r="D471" s="16"/>
      <c r="E471" s="16"/>
      <c r="F471" s="16"/>
      <c r="G471" s="16"/>
      <c r="H471" s="16"/>
      <c r="I471" s="16"/>
      <c r="J471" s="16"/>
      <c r="K471" s="16"/>
      <c r="L471" s="16"/>
      <c r="M471" s="19"/>
      <c r="N471" s="16"/>
      <c r="O471" s="16"/>
      <c r="P471" s="17"/>
    </row>
    <row r="472" spans="2:16" ht="5.45" customHeight="1" thickBot="1" x14ac:dyDescent="0.3"/>
    <row r="473" spans="2:16" x14ac:dyDescent="0.25">
      <c r="B473" s="10"/>
      <c r="C473" s="11"/>
      <c r="D473" s="11"/>
      <c r="E473" s="11"/>
      <c r="F473" s="11"/>
      <c r="G473" s="11"/>
      <c r="H473" s="11"/>
      <c r="I473" s="11"/>
      <c r="J473" s="11"/>
      <c r="K473" s="11"/>
      <c r="L473" s="11"/>
      <c r="M473" s="11"/>
      <c r="N473" s="11"/>
      <c r="O473" s="11"/>
      <c r="P473" s="12"/>
    </row>
    <row r="474" spans="2:16" ht="15.6" customHeight="1" x14ac:dyDescent="0.25">
      <c r="B474" s="13"/>
      <c r="C474" s="254" t="s">
        <v>155</v>
      </c>
      <c r="D474" s="254"/>
      <c r="E474" s="254"/>
      <c r="F474" s="254"/>
      <c r="G474" s="254"/>
      <c r="H474" s="254"/>
      <c r="I474" s="254"/>
      <c r="J474" s="254"/>
      <c r="K474" s="254"/>
      <c r="L474" s="254"/>
      <c r="P474" s="14"/>
    </row>
    <row r="475" spans="2:16" ht="15.6" customHeight="1" x14ac:dyDescent="0.25">
      <c r="B475" s="13"/>
      <c r="C475" s="254"/>
      <c r="D475" s="254"/>
      <c r="E475" s="254"/>
      <c r="F475" s="254"/>
      <c r="G475" s="254"/>
      <c r="H475" s="254"/>
      <c r="I475" s="254"/>
      <c r="J475" s="254"/>
      <c r="K475" s="254"/>
      <c r="L475" s="254"/>
      <c r="P475" s="14"/>
    </row>
    <row r="476" spans="2:16" ht="15.6" customHeight="1" x14ac:dyDescent="0.25">
      <c r="B476" s="13"/>
      <c r="C476" s="254"/>
      <c r="D476" s="254"/>
      <c r="E476" s="254"/>
      <c r="F476" s="254"/>
      <c r="G476" s="254"/>
      <c r="H476" s="254"/>
      <c r="I476" s="254"/>
      <c r="J476" s="254"/>
      <c r="K476" s="254"/>
      <c r="L476" s="254"/>
      <c r="P476" s="14"/>
    </row>
    <row r="477" spans="2:16" ht="15.6" customHeight="1" x14ac:dyDescent="0.25">
      <c r="B477" s="13"/>
      <c r="C477" s="254"/>
      <c r="D477" s="254"/>
      <c r="E477" s="254"/>
      <c r="F477" s="254"/>
      <c r="G477" s="254"/>
      <c r="H477" s="254"/>
      <c r="I477" s="254"/>
      <c r="J477" s="254"/>
      <c r="K477" s="254"/>
      <c r="L477" s="254"/>
      <c r="P477" s="14"/>
    </row>
    <row r="478" spans="2:16" ht="15.6" customHeight="1" x14ac:dyDescent="0.25">
      <c r="B478" s="13"/>
      <c r="C478" s="254"/>
      <c r="D478" s="254"/>
      <c r="E478" s="254"/>
      <c r="F478" s="254"/>
      <c r="G478" s="254"/>
      <c r="H478" s="254"/>
      <c r="I478" s="254"/>
      <c r="J478" s="254"/>
      <c r="K478" s="254"/>
      <c r="L478" s="254"/>
      <c r="P478" s="14"/>
    </row>
    <row r="479" spans="2:16" ht="15.6" customHeight="1" x14ac:dyDescent="0.25">
      <c r="B479" s="13"/>
      <c r="C479" s="254"/>
      <c r="D479" s="254"/>
      <c r="E479" s="254"/>
      <c r="F479" s="254"/>
      <c r="G479" s="254"/>
      <c r="H479" s="254"/>
      <c r="I479" s="254"/>
      <c r="J479" s="254"/>
      <c r="K479" s="254"/>
      <c r="L479" s="254"/>
      <c r="P479" s="14"/>
    </row>
    <row r="480" spans="2:16" ht="15.6" customHeight="1" x14ac:dyDescent="0.25">
      <c r="B480" s="13"/>
      <c r="C480" s="254"/>
      <c r="D480" s="254"/>
      <c r="E480" s="254"/>
      <c r="F480" s="254"/>
      <c r="G480" s="254"/>
      <c r="H480" s="254"/>
      <c r="I480" s="254"/>
      <c r="J480" s="254"/>
      <c r="K480" s="254"/>
      <c r="L480" s="254"/>
      <c r="P480" s="14"/>
    </row>
    <row r="481" spans="2:16" ht="15.6" customHeight="1" x14ac:dyDescent="0.25">
      <c r="B481" s="13"/>
      <c r="C481" s="254"/>
      <c r="D481" s="254"/>
      <c r="E481" s="254"/>
      <c r="F481" s="254"/>
      <c r="G481" s="254"/>
      <c r="H481" s="254"/>
      <c r="I481" s="254"/>
      <c r="J481" s="254"/>
      <c r="K481" s="254"/>
      <c r="L481" s="254"/>
      <c r="P481" s="14"/>
    </row>
    <row r="482" spans="2:16" ht="15.6" customHeight="1" x14ac:dyDescent="0.25">
      <c r="B482" s="13"/>
      <c r="C482" s="254"/>
      <c r="D482" s="254"/>
      <c r="E482" s="254"/>
      <c r="F482" s="254"/>
      <c r="G482" s="254"/>
      <c r="H482" s="254"/>
      <c r="I482" s="254"/>
      <c r="J482" s="254"/>
      <c r="K482" s="254"/>
      <c r="L482" s="254"/>
      <c r="P482" s="14"/>
    </row>
    <row r="483" spans="2:16" ht="15.6" customHeight="1" x14ac:dyDescent="0.25">
      <c r="B483" s="13"/>
      <c r="C483" s="254"/>
      <c r="D483" s="254"/>
      <c r="E483" s="254"/>
      <c r="F483" s="254"/>
      <c r="G483" s="254"/>
      <c r="H483" s="254"/>
      <c r="I483" s="254"/>
      <c r="J483" s="254"/>
      <c r="K483" s="254"/>
      <c r="L483" s="254"/>
      <c r="P483" s="14"/>
    </row>
    <row r="484" spans="2:16" ht="16.5" thickBot="1" x14ac:dyDescent="0.3">
      <c r="B484" s="15"/>
      <c r="C484" s="16"/>
      <c r="D484" s="16"/>
      <c r="E484" s="16"/>
      <c r="F484" s="16"/>
      <c r="G484" s="16"/>
      <c r="H484" s="16"/>
      <c r="I484" s="16"/>
      <c r="J484" s="16"/>
      <c r="K484" s="16"/>
      <c r="L484" s="16"/>
      <c r="M484" s="19"/>
      <c r="N484" s="16"/>
      <c r="O484" s="16"/>
      <c r="P484" s="17"/>
    </row>
    <row r="485" spans="2:16" ht="7.9" customHeight="1" thickBot="1" x14ac:dyDescent="0.3"/>
    <row r="486" spans="2:16" x14ac:dyDescent="0.25">
      <c r="B486" s="10"/>
      <c r="C486" s="11"/>
      <c r="D486" s="11"/>
      <c r="E486" s="11"/>
      <c r="F486" s="11"/>
      <c r="G486" s="11"/>
      <c r="H486" s="11"/>
      <c r="I486" s="11"/>
      <c r="J486" s="11"/>
      <c r="K486" s="11"/>
      <c r="L486" s="11"/>
      <c r="M486" s="11"/>
      <c r="N486" s="11"/>
      <c r="O486" s="11"/>
      <c r="P486" s="12"/>
    </row>
    <row r="487" spans="2:16" ht="15.6" customHeight="1" x14ac:dyDescent="0.25">
      <c r="B487" s="13"/>
      <c r="C487" s="254" t="s">
        <v>156</v>
      </c>
      <c r="D487" s="254"/>
      <c r="E487" s="254"/>
      <c r="F487" s="254"/>
      <c r="G487" s="254"/>
      <c r="H487" s="254"/>
      <c r="I487" s="254"/>
      <c r="J487" s="254"/>
      <c r="K487" s="254"/>
      <c r="L487" s="254"/>
      <c r="P487" s="14"/>
    </row>
    <row r="488" spans="2:16" ht="15.6" customHeight="1" x14ac:dyDescent="0.25">
      <c r="B488" s="13"/>
      <c r="C488" s="254"/>
      <c r="D488" s="254"/>
      <c r="E488" s="254"/>
      <c r="F488" s="254"/>
      <c r="G488" s="254"/>
      <c r="H488" s="254"/>
      <c r="I488" s="254"/>
      <c r="J488" s="254"/>
      <c r="K488" s="254"/>
      <c r="L488" s="254"/>
      <c r="P488" s="14"/>
    </row>
    <row r="489" spans="2:16" ht="15.6" customHeight="1" x14ac:dyDescent="0.25">
      <c r="B489" s="13"/>
      <c r="C489" s="254"/>
      <c r="D489" s="254"/>
      <c r="E489" s="254"/>
      <c r="F489" s="254"/>
      <c r="G489" s="254"/>
      <c r="H489" s="254"/>
      <c r="I489" s="254"/>
      <c r="J489" s="254"/>
      <c r="K489" s="254"/>
      <c r="L489" s="254"/>
      <c r="P489" s="14"/>
    </row>
    <row r="490" spans="2:16" ht="15.6" customHeight="1" x14ac:dyDescent="0.25">
      <c r="B490" s="13"/>
      <c r="C490" s="254"/>
      <c r="D490" s="254"/>
      <c r="E490" s="254"/>
      <c r="F490" s="254"/>
      <c r="G490" s="254"/>
      <c r="H490" s="254"/>
      <c r="I490" s="254"/>
      <c r="J490" s="254"/>
      <c r="K490" s="254"/>
      <c r="L490" s="254"/>
      <c r="P490" s="14"/>
    </row>
    <row r="491" spans="2:16" ht="15.6" customHeight="1" x14ac:dyDescent="0.25">
      <c r="B491" s="13"/>
      <c r="C491" s="254"/>
      <c r="D491" s="254"/>
      <c r="E491" s="254"/>
      <c r="F491" s="254"/>
      <c r="G491" s="254"/>
      <c r="H491" s="254"/>
      <c r="I491" s="254"/>
      <c r="J491" s="254"/>
      <c r="K491" s="254"/>
      <c r="L491" s="254"/>
      <c r="P491" s="14"/>
    </row>
    <row r="492" spans="2:16" ht="15.6" customHeight="1" x14ac:dyDescent="0.25">
      <c r="B492" s="13"/>
      <c r="C492" s="254"/>
      <c r="D492" s="254"/>
      <c r="E492" s="254"/>
      <c r="F492" s="254"/>
      <c r="G492" s="254"/>
      <c r="H492" s="254"/>
      <c r="I492" s="254"/>
      <c r="J492" s="254"/>
      <c r="K492" s="254"/>
      <c r="L492" s="254"/>
      <c r="P492" s="14"/>
    </row>
    <row r="493" spans="2:16" ht="15.6" customHeight="1" x14ac:dyDescent="0.25">
      <c r="B493" s="13"/>
      <c r="C493" s="254"/>
      <c r="D493" s="254"/>
      <c r="E493" s="254"/>
      <c r="F493" s="254"/>
      <c r="G493" s="254"/>
      <c r="H493" s="254"/>
      <c r="I493" s="254"/>
      <c r="J493" s="254"/>
      <c r="K493" s="254"/>
      <c r="L493" s="254"/>
      <c r="P493" s="14"/>
    </row>
    <row r="494" spans="2:16" ht="15.6" customHeight="1" x14ac:dyDescent="0.25">
      <c r="B494" s="13"/>
      <c r="C494" s="254"/>
      <c r="D494" s="254"/>
      <c r="E494" s="254"/>
      <c r="F494" s="254"/>
      <c r="G494" s="254"/>
      <c r="H494" s="254"/>
      <c r="I494" s="254"/>
      <c r="J494" s="254"/>
      <c r="K494" s="254"/>
      <c r="L494" s="254"/>
      <c r="P494" s="14"/>
    </row>
    <row r="495" spans="2:16" ht="15.6" customHeight="1" x14ac:dyDescent="0.25">
      <c r="B495" s="13"/>
      <c r="C495" s="254"/>
      <c r="D495" s="254"/>
      <c r="E495" s="254"/>
      <c r="F495" s="254"/>
      <c r="G495" s="254"/>
      <c r="H495" s="254"/>
      <c r="I495" s="254"/>
      <c r="J495" s="254"/>
      <c r="K495" s="254"/>
      <c r="L495" s="254"/>
      <c r="P495" s="14"/>
    </row>
    <row r="496" spans="2:16" ht="15.6" customHeight="1" x14ac:dyDescent="0.25">
      <c r="B496" s="13"/>
      <c r="C496" s="254"/>
      <c r="D496" s="254"/>
      <c r="E496" s="254"/>
      <c r="F496" s="254"/>
      <c r="G496" s="254"/>
      <c r="H496" s="254"/>
      <c r="I496" s="254"/>
      <c r="J496" s="254"/>
      <c r="K496" s="254"/>
      <c r="L496" s="254"/>
      <c r="P496" s="14"/>
    </row>
    <row r="497" spans="2:16" ht="16.5" thickBot="1" x14ac:dyDescent="0.3">
      <c r="B497" s="15"/>
      <c r="C497" s="16"/>
      <c r="D497" s="16"/>
      <c r="E497" s="16"/>
      <c r="F497" s="16"/>
      <c r="G497" s="16"/>
      <c r="H497" s="16"/>
      <c r="I497" s="16"/>
      <c r="J497" s="16"/>
      <c r="K497" s="16"/>
      <c r="L497" s="16"/>
      <c r="M497" s="19"/>
      <c r="N497" s="16"/>
      <c r="O497" s="16"/>
      <c r="P497" s="17"/>
    </row>
    <row r="498" spans="2:16" ht="7.15" customHeight="1" thickBot="1" x14ac:dyDescent="0.3"/>
    <row r="499" spans="2:16" x14ac:dyDescent="0.25">
      <c r="B499" s="10"/>
      <c r="C499" s="11"/>
      <c r="D499" s="11"/>
      <c r="E499" s="11"/>
      <c r="F499" s="11"/>
      <c r="G499" s="11"/>
      <c r="H499" s="11"/>
      <c r="I499" s="11"/>
      <c r="J499" s="11"/>
      <c r="K499" s="11"/>
      <c r="L499" s="11"/>
      <c r="M499" s="11"/>
      <c r="N499" s="11"/>
      <c r="O499" s="11"/>
      <c r="P499" s="12"/>
    </row>
    <row r="500" spans="2:16" ht="15.6" customHeight="1" x14ac:dyDescent="0.25">
      <c r="B500" s="13"/>
      <c r="C500" s="261" t="s">
        <v>157</v>
      </c>
      <c r="D500" s="261"/>
      <c r="E500" s="261"/>
      <c r="F500" s="261"/>
      <c r="G500" s="261"/>
      <c r="H500" s="261"/>
      <c r="I500" s="261"/>
      <c r="J500" s="261"/>
      <c r="K500" s="261"/>
      <c r="L500" s="261"/>
      <c r="P500" s="14"/>
    </row>
    <row r="501" spans="2:16" ht="15.6" customHeight="1" x14ac:dyDescent="0.25">
      <c r="B501" s="13"/>
      <c r="C501" s="261"/>
      <c r="D501" s="261"/>
      <c r="E501" s="261"/>
      <c r="F501" s="261"/>
      <c r="G501" s="261"/>
      <c r="H501" s="261"/>
      <c r="I501" s="261"/>
      <c r="J501" s="261"/>
      <c r="K501" s="261"/>
      <c r="L501" s="261"/>
      <c r="P501" s="14"/>
    </row>
    <row r="502" spans="2:16" ht="15.6" customHeight="1" x14ac:dyDescent="0.25">
      <c r="B502" s="13"/>
      <c r="C502" s="261"/>
      <c r="D502" s="261"/>
      <c r="E502" s="261"/>
      <c r="F502" s="261"/>
      <c r="G502" s="261"/>
      <c r="H502" s="261"/>
      <c r="I502" s="261"/>
      <c r="J502" s="261"/>
      <c r="K502" s="261"/>
      <c r="L502" s="261"/>
      <c r="P502" s="14"/>
    </row>
    <row r="503" spans="2:16" ht="15.6" customHeight="1" x14ac:dyDescent="0.25">
      <c r="B503" s="13"/>
      <c r="C503" s="261"/>
      <c r="D503" s="261"/>
      <c r="E503" s="261"/>
      <c r="F503" s="261"/>
      <c r="G503" s="261"/>
      <c r="H503" s="261"/>
      <c r="I503" s="261"/>
      <c r="J503" s="261"/>
      <c r="K503" s="261"/>
      <c r="L503" s="261"/>
      <c r="P503" s="14"/>
    </row>
    <row r="504" spans="2:16" ht="15.6" customHeight="1" x14ac:dyDescent="0.25">
      <c r="B504" s="13"/>
      <c r="C504" s="261"/>
      <c r="D504" s="261"/>
      <c r="E504" s="261"/>
      <c r="F504" s="261"/>
      <c r="G504" s="261"/>
      <c r="H504" s="261"/>
      <c r="I504" s="261"/>
      <c r="J504" s="261"/>
      <c r="K504" s="261"/>
      <c r="L504" s="261"/>
      <c r="P504" s="14"/>
    </row>
    <row r="505" spans="2:16" ht="15.6" customHeight="1" x14ac:dyDescent="0.25">
      <c r="B505" s="13"/>
      <c r="C505" s="261"/>
      <c r="D505" s="261"/>
      <c r="E505" s="261"/>
      <c r="F505" s="261"/>
      <c r="G505" s="261"/>
      <c r="H505" s="261"/>
      <c r="I505" s="261"/>
      <c r="J505" s="261"/>
      <c r="K505" s="261"/>
      <c r="L505" s="261"/>
      <c r="P505" s="14"/>
    </row>
    <row r="506" spans="2:16" ht="15.6" customHeight="1" x14ac:dyDescent="0.25">
      <c r="B506" s="13"/>
      <c r="C506" s="261"/>
      <c r="D506" s="261"/>
      <c r="E506" s="261"/>
      <c r="F506" s="261"/>
      <c r="G506" s="261"/>
      <c r="H506" s="261"/>
      <c r="I506" s="261"/>
      <c r="J506" s="261"/>
      <c r="K506" s="261"/>
      <c r="L506" s="261"/>
      <c r="P506" s="14"/>
    </row>
    <row r="507" spans="2:16" ht="15.6" customHeight="1" x14ac:dyDescent="0.25">
      <c r="B507" s="13"/>
      <c r="C507" s="261"/>
      <c r="D507" s="261"/>
      <c r="E507" s="261"/>
      <c r="F507" s="261"/>
      <c r="G507" s="261"/>
      <c r="H507" s="261"/>
      <c r="I507" s="261"/>
      <c r="J507" s="261"/>
      <c r="K507" s="261"/>
      <c r="L507" s="261"/>
      <c r="P507" s="14"/>
    </row>
    <row r="508" spans="2:16" ht="15.6" customHeight="1" x14ac:dyDescent="0.25">
      <c r="B508" s="13"/>
      <c r="C508" s="261"/>
      <c r="D508" s="261"/>
      <c r="E508" s="261"/>
      <c r="F508" s="261"/>
      <c r="G508" s="261"/>
      <c r="H508" s="261"/>
      <c r="I508" s="261"/>
      <c r="J508" s="261"/>
      <c r="K508" s="261"/>
      <c r="L508" s="261"/>
      <c r="P508" s="14"/>
    </row>
    <row r="509" spans="2:16" ht="15.6" customHeight="1" x14ac:dyDescent="0.25">
      <c r="B509" s="13"/>
      <c r="C509" s="261"/>
      <c r="D509" s="261"/>
      <c r="E509" s="261"/>
      <c r="F509" s="261"/>
      <c r="G509" s="261"/>
      <c r="H509" s="261"/>
      <c r="I509" s="261"/>
      <c r="J509" s="261"/>
      <c r="K509" s="261"/>
      <c r="L509" s="261"/>
      <c r="P509" s="14"/>
    </row>
    <row r="510" spans="2:16" ht="16.5" thickBot="1" x14ac:dyDescent="0.3">
      <c r="B510" s="15"/>
      <c r="C510" s="16"/>
      <c r="D510" s="16"/>
      <c r="E510" s="16"/>
      <c r="F510" s="16"/>
      <c r="G510" s="16"/>
      <c r="H510" s="16"/>
      <c r="I510" s="16"/>
      <c r="J510" s="16"/>
      <c r="K510" s="16"/>
      <c r="L510" s="16"/>
      <c r="M510" s="19"/>
      <c r="N510" s="16"/>
      <c r="O510" s="16"/>
      <c r="P510" s="17"/>
    </row>
    <row r="511" spans="2:16" ht="4.9000000000000004" customHeight="1" x14ac:dyDescent="0.25"/>
    <row r="512" spans="2:16" ht="2.4500000000000002" customHeight="1" thickBot="1" x14ac:dyDescent="0.3"/>
    <row r="513" spans="2:16" x14ac:dyDescent="0.25">
      <c r="B513" s="10"/>
      <c r="C513" s="11"/>
      <c r="D513" s="11"/>
      <c r="E513" s="11"/>
      <c r="F513" s="11"/>
      <c r="G513" s="11"/>
      <c r="H513" s="11"/>
      <c r="I513" s="11"/>
      <c r="J513" s="11"/>
      <c r="K513" s="11"/>
      <c r="L513" s="11"/>
      <c r="M513" s="11"/>
      <c r="N513" s="11"/>
      <c r="O513" s="11"/>
      <c r="P513" s="12"/>
    </row>
    <row r="514" spans="2:16" ht="15.6" customHeight="1" x14ac:dyDescent="0.25">
      <c r="B514" s="13"/>
      <c r="C514" s="261" t="s">
        <v>158</v>
      </c>
      <c r="D514" s="261"/>
      <c r="E514" s="261"/>
      <c r="F514" s="261"/>
      <c r="G514" s="261"/>
      <c r="H514" s="261"/>
      <c r="I514" s="261"/>
      <c r="J514" s="261"/>
      <c r="K514" s="261"/>
      <c r="L514" s="261"/>
      <c r="P514" s="14"/>
    </row>
    <row r="515" spans="2:16" ht="15.6" customHeight="1" x14ac:dyDescent="0.25">
      <c r="B515" s="13"/>
      <c r="C515" s="261"/>
      <c r="D515" s="261"/>
      <c r="E515" s="261"/>
      <c r="F515" s="261"/>
      <c r="G515" s="261"/>
      <c r="H515" s="261"/>
      <c r="I515" s="261"/>
      <c r="J515" s="261"/>
      <c r="K515" s="261"/>
      <c r="L515" s="261"/>
      <c r="P515" s="14"/>
    </row>
    <row r="516" spans="2:16" ht="15.6" customHeight="1" x14ac:dyDescent="0.25">
      <c r="B516" s="13"/>
      <c r="C516" s="261"/>
      <c r="D516" s="261"/>
      <c r="E516" s="261"/>
      <c r="F516" s="261"/>
      <c r="G516" s="261"/>
      <c r="H516" s="261"/>
      <c r="I516" s="261"/>
      <c r="J516" s="261"/>
      <c r="K516" s="261"/>
      <c r="L516" s="261"/>
      <c r="P516" s="14"/>
    </row>
    <row r="517" spans="2:16" ht="15.6" customHeight="1" x14ac:dyDescent="0.25">
      <c r="B517" s="13"/>
      <c r="C517" s="261"/>
      <c r="D517" s="261"/>
      <c r="E517" s="261"/>
      <c r="F517" s="261"/>
      <c r="G517" s="261"/>
      <c r="H517" s="261"/>
      <c r="I517" s="261"/>
      <c r="J517" s="261"/>
      <c r="K517" s="261"/>
      <c r="L517" s="261"/>
      <c r="P517" s="14"/>
    </row>
    <row r="518" spans="2:16" ht="15.6" customHeight="1" x14ac:dyDescent="0.25">
      <c r="B518" s="13"/>
      <c r="C518" s="261"/>
      <c r="D518" s="261"/>
      <c r="E518" s="261"/>
      <c r="F518" s="261"/>
      <c r="G518" s="261"/>
      <c r="H518" s="261"/>
      <c r="I518" s="261"/>
      <c r="J518" s="261"/>
      <c r="K518" s="261"/>
      <c r="L518" s="261"/>
      <c r="P518" s="14"/>
    </row>
    <row r="519" spans="2:16" ht="15.6" customHeight="1" x14ac:dyDescent="0.25">
      <c r="B519" s="13"/>
      <c r="C519" s="261"/>
      <c r="D519" s="261"/>
      <c r="E519" s="261"/>
      <c r="F519" s="261"/>
      <c r="G519" s="261"/>
      <c r="H519" s="261"/>
      <c r="I519" s="261"/>
      <c r="J519" s="261"/>
      <c r="K519" s="261"/>
      <c r="L519" s="261"/>
      <c r="P519" s="14"/>
    </row>
    <row r="520" spans="2:16" ht="15.6" customHeight="1" x14ac:dyDescent="0.25">
      <c r="B520" s="13"/>
      <c r="C520" s="261"/>
      <c r="D520" s="261"/>
      <c r="E520" s="261"/>
      <c r="F520" s="261"/>
      <c r="G520" s="261"/>
      <c r="H520" s="261"/>
      <c r="I520" s="261"/>
      <c r="J520" s="261"/>
      <c r="K520" s="261"/>
      <c r="L520" s="261"/>
      <c r="P520" s="14"/>
    </row>
    <row r="521" spans="2:16" ht="15.6" customHeight="1" x14ac:dyDescent="0.25">
      <c r="B521" s="13"/>
      <c r="C521" s="261"/>
      <c r="D521" s="261"/>
      <c r="E521" s="261"/>
      <c r="F521" s="261"/>
      <c r="G521" s="261"/>
      <c r="H521" s="261"/>
      <c r="I521" s="261"/>
      <c r="J521" s="261"/>
      <c r="K521" s="261"/>
      <c r="L521" s="261"/>
      <c r="P521" s="14"/>
    </row>
    <row r="522" spans="2:16" ht="15.6" customHeight="1" x14ac:dyDescent="0.25">
      <c r="B522" s="13"/>
      <c r="C522" s="261"/>
      <c r="D522" s="261"/>
      <c r="E522" s="261"/>
      <c r="F522" s="261"/>
      <c r="G522" s="261"/>
      <c r="H522" s="261"/>
      <c r="I522" s="261"/>
      <c r="J522" s="261"/>
      <c r="K522" s="261"/>
      <c r="L522" s="261"/>
      <c r="P522" s="14"/>
    </row>
    <row r="523" spans="2:16" ht="15.6" customHeight="1" x14ac:dyDescent="0.25">
      <c r="B523" s="13"/>
      <c r="C523" s="261"/>
      <c r="D523" s="261"/>
      <c r="E523" s="261"/>
      <c r="F523" s="261"/>
      <c r="G523" s="261"/>
      <c r="H523" s="261"/>
      <c r="I523" s="261"/>
      <c r="J523" s="261"/>
      <c r="K523" s="261"/>
      <c r="L523" s="261"/>
      <c r="P523" s="14"/>
    </row>
    <row r="524" spans="2:16" ht="16.5" thickBot="1" x14ac:dyDescent="0.3">
      <c r="B524" s="15"/>
      <c r="C524" s="16"/>
      <c r="D524" s="16"/>
      <c r="E524" s="16"/>
      <c r="F524" s="16"/>
      <c r="G524" s="16"/>
      <c r="H524" s="16"/>
      <c r="I524" s="16"/>
      <c r="J524" s="16"/>
      <c r="K524" s="16"/>
      <c r="L524" s="16"/>
      <c r="M524" s="19"/>
      <c r="N524" s="16"/>
      <c r="O524" s="16"/>
      <c r="P524" s="17"/>
    </row>
    <row r="525" spans="2:16" ht="7.9" customHeight="1" thickBot="1" x14ac:dyDescent="0.3"/>
    <row r="526" spans="2:16" x14ac:dyDescent="0.25">
      <c r="B526" s="10"/>
      <c r="C526" s="11"/>
      <c r="D526" s="11"/>
      <c r="E526" s="11"/>
      <c r="F526" s="11"/>
      <c r="G526" s="11"/>
      <c r="H526" s="11"/>
      <c r="I526" s="11"/>
      <c r="J526" s="11"/>
      <c r="K526" s="11"/>
      <c r="L526" s="11"/>
      <c r="M526" s="11"/>
      <c r="N526" s="11"/>
      <c r="O526" s="11"/>
      <c r="P526" s="12"/>
    </row>
    <row r="527" spans="2:16" ht="15.6" customHeight="1" x14ac:dyDescent="0.25">
      <c r="B527" s="13"/>
      <c r="C527" s="261" t="s">
        <v>159</v>
      </c>
      <c r="D527" s="261"/>
      <c r="E527" s="261"/>
      <c r="F527" s="261"/>
      <c r="G527" s="261"/>
      <c r="H527" s="261"/>
      <c r="I527" s="261"/>
      <c r="J527" s="261"/>
      <c r="K527" s="261"/>
      <c r="L527" s="261"/>
      <c r="P527" s="14"/>
    </row>
    <row r="528" spans="2:16" ht="15.6" customHeight="1" x14ac:dyDescent="0.25">
      <c r="B528" s="13"/>
      <c r="C528" s="261"/>
      <c r="D528" s="261"/>
      <c r="E528" s="261"/>
      <c r="F528" s="261"/>
      <c r="G528" s="261"/>
      <c r="H528" s="261"/>
      <c r="I528" s="261"/>
      <c r="J528" s="261"/>
      <c r="K528" s="261"/>
      <c r="L528" s="261"/>
      <c r="P528" s="14"/>
    </row>
    <row r="529" spans="2:16" ht="15.6" customHeight="1" x14ac:dyDescent="0.25">
      <c r="B529" s="13"/>
      <c r="C529" s="261"/>
      <c r="D529" s="261"/>
      <c r="E529" s="261"/>
      <c r="F529" s="261"/>
      <c r="G529" s="261"/>
      <c r="H529" s="261"/>
      <c r="I529" s="261"/>
      <c r="J529" s="261"/>
      <c r="K529" s="261"/>
      <c r="L529" s="261"/>
      <c r="P529" s="14"/>
    </row>
    <row r="530" spans="2:16" ht="15.6" customHeight="1" x14ac:dyDescent="0.25">
      <c r="B530" s="13"/>
      <c r="C530" s="261"/>
      <c r="D530" s="261"/>
      <c r="E530" s="261"/>
      <c r="F530" s="261"/>
      <c r="G530" s="261"/>
      <c r="H530" s="261"/>
      <c r="I530" s="261"/>
      <c r="J530" s="261"/>
      <c r="K530" s="261"/>
      <c r="L530" s="261"/>
      <c r="P530" s="14"/>
    </row>
    <row r="531" spans="2:16" ht="15.6" customHeight="1" x14ac:dyDescent="0.25">
      <c r="B531" s="13"/>
      <c r="C531" s="261"/>
      <c r="D531" s="261"/>
      <c r="E531" s="261"/>
      <c r="F531" s="261"/>
      <c r="G531" s="261"/>
      <c r="H531" s="261"/>
      <c r="I531" s="261"/>
      <c r="J531" s="261"/>
      <c r="K531" s="261"/>
      <c r="L531" s="261"/>
      <c r="P531" s="14"/>
    </row>
    <row r="532" spans="2:16" ht="15.6" customHeight="1" x14ac:dyDescent="0.25">
      <c r="B532" s="13"/>
      <c r="C532" s="261"/>
      <c r="D532" s="261"/>
      <c r="E532" s="261"/>
      <c r="F532" s="261"/>
      <c r="G532" s="261"/>
      <c r="H532" s="261"/>
      <c r="I532" s="261"/>
      <c r="J532" s="261"/>
      <c r="K532" s="261"/>
      <c r="L532" s="261"/>
      <c r="P532" s="14"/>
    </row>
    <row r="533" spans="2:16" ht="15.6" customHeight="1" x14ac:dyDescent="0.25">
      <c r="B533" s="13"/>
      <c r="C533" s="261"/>
      <c r="D533" s="261"/>
      <c r="E533" s="261"/>
      <c r="F533" s="261"/>
      <c r="G533" s="261"/>
      <c r="H533" s="261"/>
      <c r="I533" s="261"/>
      <c r="J533" s="261"/>
      <c r="K533" s="261"/>
      <c r="L533" s="261"/>
      <c r="P533" s="14"/>
    </row>
    <row r="534" spans="2:16" ht="15.6" customHeight="1" x14ac:dyDescent="0.25">
      <c r="B534" s="13"/>
      <c r="C534" s="261"/>
      <c r="D534" s="261"/>
      <c r="E534" s="261"/>
      <c r="F534" s="261"/>
      <c r="G534" s="261"/>
      <c r="H534" s="261"/>
      <c r="I534" s="261"/>
      <c r="J534" s="261"/>
      <c r="K534" s="261"/>
      <c r="L534" s="261"/>
      <c r="P534" s="14"/>
    </row>
    <row r="535" spans="2:16" ht="15.6" customHeight="1" x14ac:dyDescent="0.25">
      <c r="B535" s="13"/>
      <c r="C535" s="261"/>
      <c r="D535" s="261"/>
      <c r="E535" s="261"/>
      <c r="F535" s="261"/>
      <c r="G535" s="261"/>
      <c r="H535" s="261"/>
      <c r="I535" s="261"/>
      <c r="J535" s="261"/>
      <c r="K535" s="261"/>
      <c r="L535" s="261"/>
      <c r="P535" s="14"/>
    </row>
    <row r="536" spans="2:16" ht="15.6" customHeight="1" x14ac:dyDescent="0.25">
      <c r="B536" s="13"/>
      <c r="C536" s="261"/>
      <c r="D536" s="261"/>
      <c r="E536" s="261"/>
      <c r="F536" s="261"/>
      <c r="G536" s="261"/>
      <c r="H536" s="261"/>
      <c r="I536" s="261"/>
      <c r="J536" s="261"/>
      <c r="K536" s="261"/>
      <c r="L536" s="261"/>
      <c r="P536" s="14"/>
    </row>
    <row r="537" spans="2:16" ht="16.5" thickBot="1" x14ac:dyDescent="0.3">
      <c r="B537" s="15"/>
      <c r="C537" s="16"/>
      <c r="D537" s="16"/>
      <c r="E537" s="16"/>
      <c r="F537" s="16"/>
      <c r="G537" s="16"/>
      <c r="H537" s="16"/>
      <c r="I537" s="16"/>
      <c r="J537" s="16"/>
      <c r="K537" s="16"/>
      <c r="L537" s="16"/>
      <c r="M537" s="19"/>
      <c r="N537" s="16"/>
      <c r="O537" s="16"/>
      <c r="P537" s="17"/>
    </row>
    <row r="538" spans="2:16" ht="7.15" customHeight="1" thickBot="1" x14ac:dyDescent="0.3"/>
    <row r="539" spans="2:16" x14ac:dyDescent="0.25">
      <c r="B539" s="10"/>
      <c r="C539" s="11"/>
      <c r="D539" s="11"/>
      <c r="E539" s="11"/>
      <c r="F539" s="11"/>
      <c r="G539" s="11"/>
      <c r="H539" s="11"/>
      <c r="I539" s="11"/>
      <c r="J539" s="11"/>
      <c r="K539" s="11"/>
      <c r="L539" s="11"/>
      <c r="M539" s="11"/>
      <c r="N539" s="11"/>
      <c r="O539" s="11"/>
      <c r="P539" s="12"/>
    </row>
    <row r="540" spans="2:16" ht="15.6" customHeight="1" x14ac:dyDescent="0.25">
      <c r="B540" s="13"/>
      <c r="C540" s="261" t="s">
        <v>160</v>
      </c>
      <c r="D540" s="261"/>
      <c r="E540" s="261"/>
      <c r="F540" s="261"/>
      <c r="G540" s="261"/>
      <c r="H540" s="261"/>
      <c r="I540" s="261"/>
      <c r="J540" s="261"/>
      <c r="K540" s="261"/>
      <c r="L540" s="261"/>
      <c r="P540" s="14"/>
    </row>
    <row r="541" spans="2:16" ht="15.6" customHeight="1" x14ac:dyDescent="0.25">
      <c r="B541" s="13"/>
      <c r="C541" s="261"/>
      <c r="D541" s="261"/>
      <c r="E541" s="261"/>
      <c r="F541" s="261"/>
      <c r="G541" s="261"/>
      <c r="H541" s="261"/>
      <c r="I541" s="261"/>
      <c r="J541" s="261"/>
      <c r="K541" s="261"/>
      <c r="L541" s="261"/>
      <c r="P541" s="14"/>
    </row>
    <row r="542" spans="2:16" ht="15.6" customHeight="1" x14ac:dyDescent="0.25">
      <c r="B542" s="13"/>
      <c r="C542" s="261"/>
      <c r="D542" s="261"/>
      <c r="E542" s="261"/>
      <c r="F542" s="261"/>
      <c r="G542" s="261"/>
      <c r="H542" s="261"/>
      <c r="I542" s="261"/>
      <c r="J542" s="261"/>
      <c r="K542" s="261"/>
      <c r="L542" s="261"/>
      <c r="P542" s="14"/>
    </row>
    <row r="543" spans="2:16" ht="15.6" customHeight="1" x14ac:dyDescent="0.25">
      <c r="B543" s="13"/>
      <c r="C543" s="261"/>
      <c r="D543" s="261"/>
      <c r="E543" s="261"/>
      <c r="F543" s="261"/>
      <c r="G543" s="261"/>
      <c r="H543" s="261"/>
      <c r="I543" s="261"/>
      <c r="J543" s="261"/>
      <c r="K543" s="261"/>
      <c r="L543" s="261"/>
      <c r="P543" s="14"/>
    </row>
    <row r="544" spans="2:16" ht="15.6" customHeight="1" x14ac:dyDescent="0.25">
      <c r="B544" s="13"/>
      <c r="C544" s="261"/>
      <c r="D544" s="261"/>
      <c r="E544" s="261"/>
      <c r="F544" s="261"/>
      <c r="G544" s="261"/>
      <c r="H544" s="261"/>
      <c r="I544" s="261"/>
      <c r="J544" s="261"/>
      <c r="K544" s="261"/>
      <c r="L544" s="261"/>
      <c r="P544" s="14"/>
    </row>
    <row r="545" spans="2:16" ht="15.6" customHeight="1" x14ac:dyDescent="0.25">
      <c r="B545" s="13"/>
      <c r="C545" s="261"/>
      <c r="D545" s="261"/>
      <c r="E545" s="261"/>
      <c r="F545" s="261"/>
      <c r="G545" s="261"/>
      <c r="H545" s="261"/>
      <c r="I545" s="261"/>
      <c r="J545" s="261"/>
      <c r="K545" s="261"/>
      <c r="L545" s="261"/>
      <c r="P545" s="14"/>
    </row>
    <row r="546" spans="2:16" ht="15.6" customHeight="1" x14ac:dyDescent="0.25">
      <c r="B546" s="13"/>
      <c r="C546" s="261"/>
      <c r="D546" s="261"/>
      <c r="E546" s="261"/>
      <c r="F546" s="261"/>
      <c r="G546" s="261"/>
      <c r="H546" s="261"/>
      <c r="I546" s="261"/>
      <c r="J546" s="261"/>
      <c r="K546" s="261"/>
      <c r="L546" s="261"/>
      <c r="P546" s="14"/>
    </row>
    <row r="547" spans="2:16" ht="15.6" customHeight="1" x14ac:dyDescent="0.25">
      <c r="B547" s="13"/>
      <c r="C547" s="261"/>
      <c r="D547" s="261"/>
      <c r="E547" s="261"/>
      <c r="F547" s="261"/>
      <c r="G547" s="261"/>
      <c r="H547" s="261"/>
      <c r="I547" s="261"/>
      <c r="J547" s="261"/>
      <c r="K547" s="261"/>
      <c r="L547" s="261"/>
      <c r="P547" s="14"/>
    </row>
    <row r="548" spans="2:16" ht="15.6" customHeight="1" x14ac:dyDescent="0.25">
      <c r="B548" s="13"/>
      <c r="C548" s="261"/>
      <c r="D548" s="261"/>
      <c r="E548" s="261"/>
      <c r="F548" s="261"/>
      <c r="G548" s="261"/>
      <c r="H548" s="261"/>
      <c r="I548" s="261"/>
      <c r="J548" s="261"/>
      <c r="K548" s="261"/>
      <c r="L548" s="261"/>
      <c r="P548" s="14"/>
    </row>
    <row r="549" spans="2:16" ht="15.6" customHeight="1" x14ac:dyDescent="0.25">
      <c r="B549" s="13"/>
      <c r="C549" s="261"/>
      <c r="D549" s="261"/>
      <c r="E549" s="261"/>
      <c r="F549" s="261"/>
      <c r="G549" s="261"/>
      <c r="H549" s="261"/>
      <c r="I549" s="261"/>
      <c r="J549" s="261"/>
      <c r="K549" s="261"/>
      <c r="L549" s="261"/>
      <c r="P549" s="14"/>
    </row>
    <row r="550" spans="2:16" ht="16.5" thickBot="1" x14ac:dyDescent="0.3">
      <c r="B550" s="15"/>
      <c r="C550" s="16"/>
      <c r="D550" s="16"/>
      <c r="E550" s="16"/>
      <c r="F550" s="16"/>
      <c r="G550" s="16"/>
      <c r="H550" s="16"/>
      <c r="I550" s="16"/>
      <c r="J550" s="16"/>
      <c r="K550" s="16"/>
      <c r="L550" s="16"/>
      <c r="M550" s="19"/>
      <c r="N550" s="16"/>
      <c r="O550" s="16"/>
      <c r="P550" s="17"/>
    </row>
    <row r="551" spans="2:16" ht="4.9000000000000004" customHeight="1" x14ac:dyDescent="0.25"/>
    <row r="552" spans="2:16" ht="2.4500000000000002" customHeight="1" thickBot="1" x14ac:dyDescent="0.3"/>
    <row r="553" spans="2:16" x14ac:dyDescent="0.25">
      <c r="B553" s="10"/>
      <c r="C553" s="11"/>
      <c r="D553" s="11"/>
      <c r="E553" s="11"/>
      <c r="F553" s="11"/>
      <c r="G553" s="11"/>
      <c r="H553" s="11"/>
      <c r="I553" s="11"/>
      <c r="J553" s="11"/>
      <c r="K553" s="11"/>
      <c r="L553" s="11"/>
      <c r="M553" s="11"/>
      <c r="N553" s="11"/>
      <c r="O553" s="11"/>
      <c r="P553" s="12"/>
    </row>
    <row r="554" spans="2:16" ht="15.6" customHeight="1" x14ac:dyDescent="0.25">
      <c r="B554" s="13"/>
      <c r="C554" s="261" t="s">
        <v>161</v>
      </c>
      <c r="D554" s="261"/>
      <c r="E554" s="261"/>
      <c r="F554" s="261"/>
      <c r="G554" s="261"/>
      <c r="H554" s="261"/>
      <c r="I554" s="261"/>
      <c r="J554" s="261"/>
      <c r="K554" s="261"/>
      <c r="L554" s="261"/>
      <c r="P554" s="14"/>
    </row>
    <row r="555" spans="2:16" ht="15.6" customHeight="1" x14ac:dyDescent="0.25">
      <c r="B555" s="13"/>
      <c r="C555" s="261"/>
      <c r="D555" s="261"/>
      <c r="E555" s="261"/>
      <c r="F555" s="261"/>
      <c r="G555" s="261"/>
      <c r="H555" s="261"/>
      <c r="I555" s="261"/>
      <c r="J555" s="261"/>
      <c r="K555" s="261"/>
      <c r="L555" s="261"/>
      <c r="P555" s="14"/>
    </row>
    <row r="556" spans="2:16" ht="15.6" customHeight="1" x14ac:dyDescent="0.25">
      <c r="B556" s="13"/>
      <c r="C556" s="261"/>
      <c r="D556" s="261"/>
      <c r="E556" s="261"/>
      <c r="F556" s="261"/>
      <c r="G556" s="261"/>
      <c r="H556" s="261"/>
      <c r="I556" s="261"/>
      <c r="J556" s="261"/>
      <c r="K556" s="261"/>
      <c r="L556" s="261"/>
      <c r="P556" s="14"/>
    </row>
    <row r="557" spans="2:16" ht="15.6" customHeight="1" x14ac:dyDescent="0.25">
      <c r="B557" s="13"/>
      <c r="C557" s="261"/>
      <c r="D557" s="261"/>
      <c r="E557" s="261"/>
      <c r="F557" s="261"/>
      <c r="G557" s="261"/>
      <c r="H557" s="261"/>
      <c r="I557" s="261"/>
      <c r="J557" s="261"/>
      <c r="K557" s="261"/>
      <c r="L557" s="261"/>
      <c r="P557" s="14"/>
    </row>
    <row r="558" spans="2:16" ht="15.6" customHeight="1" x14ac:dyDescent="0.25">
      <c r="B558" s="13"/>
      <c r="C558" s="261"/>
      <c r="D558" s="261"/>
      <c r="E558" s="261"/>
      <c r="F558" s="261"/>
      <c r="G558" s="261"/>
      <c r="H558" s="261"/>
      <c r="I558" s="261"/>
      <c r="J558" s="261"/>
      <c r="K558" s="261"/>
      <c r="L558" s="261"/>
      <c r="P558" s="14"/>
    </row>
    <row r="559" spans="2:16" ht="15.6" customHeight="1" x14ac:dyDescent="0.25">
      <c r="B559" s="13"/>
      <c r="C559" s="261"/>
      <c r="D559" s="261"/>
      <c r="E559" s="261"/>
      <c r="F559" s="261"/>
      <c r="G559" s="261"/>
      <c r="H559" s="261"/>
      <c r="I559" s="261"/>
      <c r="J559" s="261"/>
      <c r="K559" s="261"/>
      <c r="L559" s="261"/>
      <c r="P559" s="14"/>
    </row>
    <row r="560" spans="2:16" ht="15.6" customHeight="1" x14ac:dyDescent="0.25">
      <c r="B560" s="13"/>
      <c r="C560" s="261"/>
      <c r="D560" s="261"/>
      <c r="E560" s="261"/>
      <c r="F560" s="261"/>
      <c r="G560" s="261"/>
      <c r="H560" s="261"/>
      <c r="I560" s="261"/>
      <c r="J560" s="261"/>
      <c r="K560" s="261"/>
      <c r="L560" s="261"/>
      <c r="P560" s="14"/>
    </row>
    <row r="561" spans="2:16" ht="15.6" customHeight="1" x14ac:dyDescent="0.25">
      <c r="B561" s="13"/>
      <c r="C561" s="261"/>
      <c r="D561" s="261"/>
      <c r="E561" s="261"/>
      <c r="F561" s="261"/>
      <c r="G561" s="261"/>
      <c r="H561" s="261"/>
      <c r="I561" s="261"/>
      <c r="J561" s="261"/>
      <c r="K561" s="261"/>
      <c r="L561" s="261"/>
      <c r="P561" s="14"/>
    </row>
    <row r="562" spans="2:16" ht="15.6" customHeight="1" x14ac:dyDescent="0.25">
      <c r="B562" s="13"/>
      <c r="C562" s="261"/>
      <c r="D562" s="261"/>
      <c r="E562" s="261"/>
      <c r="F562" s="261"/>
      <c r="G562" s="261"/>
      <c r="H562" s="261"/>
      <c r="I562" s="261"/>
      <c r="J562" s="261"/>
      <c r="K562" s="261"/>
      <c r="L562" s="261"/>
      <c r="P562" s="14"/>
    </row>
    <row r="563" spans="2:16" ht="15.6" customHeight="1" x14ac:dyDescent="0.25">
      <c r="B563" s="13"/>
      <c r="C563" s="261"/>
      <c r="D563" s="261"/>
      <c r="E563" s="261"/>
      <c r="F563" s="261"/>
      <c r="G563" s="261"/>
      <c r="H563" s="261"/>
      <c r="I563" s="261"/>
      <c r="J563" s="261"/>
      <c r="K563" s="261"/>
      <c r="L563" s="261"/>
      <c r="P563" s="14"/>
    </row>
    <row r="564" spans="2:16" ht="16.5" thickBot="1" x14ac:dyDescent="0.3">
      <c r="B564" s="15"/>
      <c r="C564" s="16"/>
      <c r="D564" s="16"/>
      <c r="E564" s="16"/>
      <c r="F564" s="16"/>
      <c r="G564" s="16"/>
      <c r="H564" s="16"/>
      <c r="I564" s="16"/>
      <c r="J564" s="16"/>
      <c r="K564" s="16"/>
      <c r="L564" s="16"/>
      <c r="M564" s="19"/>
      <c r="N564" s="16"/>
      <c r="O564" s="16"/>
      <c r="P564" s="17"/>
    </row>
    <row r="565" spans="2:16" ht="7.9" customHeight="1" thickBot="1" x14ac:dyDescent="0.3"/>
    <row r="566" spans="2:16" x14ac:dyDescent="0.25">
      <c r="B566" s="10"/>
      <c r="C566" s="11"/>
      <c r="D566" s="11"/>
      <c r="E566" s="11"/>
      <c r="F566" s="11"/>
      <c r="G566" s="11"/>
      <c r="H566" s="11"/>
      <c r="I566" s="11"/>
      <c r="J566" s="11"/>
      <c r="K566" s="11"/>
      <c r="L566" s="11"/>
      <c r="M566" s="11"/>
      <c r="N566" s="11"/>
      <c r="O566" s="11"/>
      <c r="P566" s="12"/>
    </row>
    <row r="567" spans="2:16" ht="15.6" customHeight="1" x14ac:dyDescent="0.25">
      <c r="B567" s="13"/>
      <c r="C567" s="261" t="s">
        <v>162</v>
      </c>
      <c r="D567" s="261"/>
      <c r="E567" s="261"/>
      <c r="F567" s="261"/>
      <c r="G567" s="261"/>
      <c r="H567" s="261"/>
      <c r="I567" s="261"/>
      <c r="J567" s="261"/>
      <c r="K567" s="261"/>
      <c r="L567" s="261"/>
      <c r="P567" s="14"/>
    </row>
    <row r="568" spans="2:16" ht="15.6" customHeight="1" x14ac:dyDescent="0.25">
      <c r="B568" s="13"/>
      <c r="C568" s="261"/>
      <c r="D568" s="261"/>
      <c r="E568" s="261"/>
      <c r="F568" s="261"/>
      <c r="G568" s="261"/>
      <c r="H568" s="261"/>
      <c r="I568" s="261"/>
      <c r="J568" s="261"/>
      <c r="K568" s="261"/>
      <c r="L568" s="261"/>
      <c r="P568" s="14"/>
    </row>
    <row r="569" spans="2:16" ht="15.6" customHeight="1" x14ac:dyDescent="0.25">
      <c r="B569" s="13"/>
      <c r="C569" s="261"/>
      <c r="D569" s="261"/>
      <c r="E569" s="261"/>
      <c r="F569" s="261"/>
      <c r="G569" s="261"/>
      <c r="H569" s="261"/>
      <c r="I569" s="261"/>
      <c r="J569" s="261"/>
      <c r="K569" s="261"/>
      <c r="L569" s="261"/>
      <c r="P569" s="14"/>
    </row>
    <row r="570" spans="2:16" ht="15.6" customHeight="1" x14ac:dyDescent="0.25">
      <c r="B570" s="13"/>
      <c r="C570" s="261"/>
      <c r="D570" s="261"/>
      <c r="E570" s="261"/>
      <c r="F570" s="261"/>
      <c r="G570" s="261"/>
      <c r="H570" s="261"/>
      <c r="I570" s="261"/>
      <c r="J570" s="261"/>
      <c r="K570" s="261"/>
      <c r="L570" s="261"/>
      <c r="P570" s="14"/>
    </row>
    <row r="571" spans="2:16" ht="15.6" customHeight="1" x14ac:dyDescent="0.25">
      <c r="B571" s="13"/>
      <c r="C571" s="261"/>
      <c r="D571" s="261"/>
      <c r="E571" s="261"/>
      <c r="F571" s="261"/>
      <c r="G571" s="261"/>
      <c r="H571" s="261"/>
      <c r="I571" s="261"/>
      <c r="J571" s="261"/>
      <c r="K571" s="261"/>
      <c r="L571" s="261"/>
      <c r="P571" s="14"/>
    </row>
    <row r="572" spans="2:16" ht="15.6" customHeight="1" x14ac:dyDescent="0.25">
      <c r="B572" s="13"/>
      <c r="C572" s="261"/>
      <c r="D572" s="261"/>
      <c r="E572" s="261"/>
      <c r="F572" s="261"/>
      <c r="G572" s="261"/>
      <c r="H572" s="261"/>
      <c r="I572" s="261"/>
      <c r="J572" s="261"/>
      <c r="K572" s="261"/>
      <c r="L572" s="261"/>
      <c r="P572" s="14"/>
    </row>
    <row r="573" spans="2:16" ht="15.6" customHeight="1" x14ac:dyDescent="0.25">
      <c r="B573" s="13"/>
      <c r="C573" s="261"/>
      <c r="D573" s="261"/>
      <c r="E573" s="261"/>
      <c r="F573" s="261"/>
      <c r="G573" s="261"/>
      <c r="H573" s="261"/>
      <c r="I573" s="261"/>
      <c r="J573" s="261"/>
      <c r="K573" s="261"/>
      <c r="L573" s="261"/>
      <c r="P573" s="14"/>
    </row>
    <row r="574" spans="2:16" ht="15.6" customHeight="1" x14ac:dyDescent="0.25">
      <c r="B574" s="13"/>
      <c r="C574" s="261"/>
      <c r="D574" s="261"/>
      <c r="E574" s="261"/>
      <c r="F574" s="261"/>
      <c r="G574" s="261"/>
      <c r="H574" s="261"/>
      <c r="I574" s="261"/>
      <c r="J574" s="261"/>
      <c r="K574" s="261"/>
      <c r="L574" s="261"/>
      <c r="P574" s="14"/>
    </row>
    <row r="575" spans="2:16" ht="15.6" customHeight="1" x14ac:dyDescent="0.25">
      <c r="B575" s="13"/>
      <c r="C575" s="261"/>
      <c r="D575" s="261"/>
      <c r="E575" s="261"/>
      <c r="F575" s="261"/>
      <c r="G575" s="261"/>
      <c r="H575" s="261"/>
      <c r="I575" s="261"/>
      <c r="J575" s="261"/>
      <c r="K575" s="261"/>
      <c r="L575" s="261"/>
      <c r="P575" s="14"/>
    </row>
    <row r="576" spans="2:16" ht="15.6" customHeight="1" x14ac:dyDescent="0.25">
      <c r="B576" s="13"/>
      <c r="C576" s="261"/>
      <c r="D576" s="261"/>
      <c r="E576" s="261"/>
      <c r="F576" s="261"/>
      <c r="G576" s="261"/>
      <c r="H576" s="261"/>
      <c r="I576" s="261"/>
      <c r="J576" s="261"/>
      <c r="K576" s="261"/>
      <c r="L576" s="261"/>
      <c r="P576" s="14"/>
    </row>
    <row r="577" spans="2:16" ht="16.5" thickBot="1" x14ac:dyDescent="0.3">
      <c r="B577" s="15"/>
      <c r="C577" s="16"/>
      <c r="D577" s="16"/>
      <c r="E577" s="16"/>
      <c r="F577" s="16"/>
      <c r="G577" s="16"/>
      <c r="H577" s="16"/>
      <c r="I577" s="16"/>
      <c r="J577" s="16"/>
      <c r="K577" s="16"/>
      <c r="L577" s="16"/>
      <c r="M577" s="19"/>
      <c r="N577" s="16"/>
      <c r="O577" s="16"/>
      <c r="P577" s="17"/>
    </row>
    <row r="578" spans="2:16" ht="7.15" customHeight="1" thickBot="1" x14ac:dyDescent="0.3"/>
    <row r="579" spans="2:16" x14ac:dyDescent="0.25">
      <c r="B579" s="10"/>
      <c r="C579" s="11"/>
      <c r="D579" s="11"/>
      <c r="E579" s="11"/>
      <c r="F579" s="11"/>
      <c r="G579" s="11"/>
      <c r="H579" s="11"/>
      <c r="I579" s="11"/>
      <c r="J579" s="11"/>
      <c r="K579" s="11"/>
      <c r="L579" s="11"/>
      <c r="M579" s="11"/>
      <c r="N579" s="11"/>
      <c r="O579" s="11"/>
      <c r="P579" s="12"/>
    </row>
    <row r="580" spans="2:16" ht="15.6" customHeight="1" x14ac:dyDescent="0.25">
      <c r="B580" s="13"/>
      <c r="C580" s="261" t="s">
        <v>163</v>
      </c>
      <c r="D580" s="261"/>
      <c r="E580" s="261"/>
      <c r="F580" s="261"/>
      <c r="G580" s="261"/>
      <c r="H580" s="261"/>
      <c r="I580" s="261"/>
      <c r="J580" s="261"/>
      <c r="K580" s="261"/>
      <c r="L580" s="261"/>
      <c r="P580" s="14"/>
    </row>
    <row r="581" spans="2:16" ht="15.6" customHeight="1" x14ac:dyDescent="0.25">
      <c r="B581" s="13"/>
      <c r="C581" s="261"/>
      <c r="D581" s="261"/>
      <c r="E581" s="261"/>
      <c r="F581" s="261"/>
      <c r="G581" s="261"/>
      <c r="H581" s="261"/>
      <c r="I581" s="261"/>
      <c r="J581" s="261"/>
      <c r="K581" s="261"/>
      <c r="L581" s="261"/>
      <c r="P581" s="14"/>
    </row>
    <row r="582" spans="2:16" ht="15.6" customHeight="1" x14ac:dyDescent="0.25">
      <c r="B582" s="13"/>
      <c r="C582" s="261"/>
      <c r="D582" s="261"/>
      <c r="E582" s="261"/>
      <c r="F582" s="261"/>
      <c r="G582" s="261"/>
      <c r="H582" s="261"/>
      <c r="I582" s="261"/>
      <c r="J582" s="261"/>
      <c r="K582" s="261"/>
      <c r="L582" s="261"/>
      <c r="P582" s="14"/>
    </row>
    <row r="583" spans="2:16" ht="15.6" customHeight="1" x14ac:dyDescent="0.25">
      <c r="B583" s="13"/>
      <c r="C583" s="261"/>
      <c r="D583" s="261"/>
      <c r="E583" s="261"/>
      <c r="F583" s="261"/>
      <c r="G583" s="261"/>
      <c r="H583" s="261"/>
      <c r="I583" s="261"/>
      <c r="J583" s="261"/>
      <c r="K583" s="261"/>
      <c r="L583" s="261"/>
      <c r="P583" s="14"/>
    </row>
    <row r="584" spans="2:16" ht="15.6" customHeight="1" x14ac:dyDescent="0.25">
      <c r="B584" s="13"/>
      <c r="C584" s="261"/>
      <c r="D584" s="261"/>
      <c r="E584" s="261"/>
      <c r="F584" s="261"/>
      <c r="G584" s="261"/>
      <c r="H584" s="261"/>
      <c r="I584" s="261"/>
      <c r="J584" s="261"/>
      <c r="K584" s="261"/>
      <c r="L584" s="261"/>
      <c r="P584" s="14"/>
    </row>
    <row r="585" spans="2:16" ht="15.6" customHeight="1" x14ac:dyDescent="0.25">
      <c r="B585" s="13"/>
      <c r="C585" s="261"/>
      <c r="D585" s="261"/>
      <c r="E585" s="261"/>
      <c r="F585" s="261"/>
      <c r="G585" s="261"/>
      <c r="H585" s="261"/>
      <c r="I585" s="261"/>
      <c r="J585" s="261"/>
      <c r="K585" s="261"/>
      <c r="L585" s="261"/>
      <c r="P585" s="14"/>
    </row>
    <row r="586" spans="2:16" ht="15.6" customHeight="1" x14ac:dyDescent="0.25">
      <c r="B586" s="13"/>
      <c r="C586" s="261"/>
      <c r="D586" s="261"/>
      <c r="E586" s="261"/>
      <c r="F586" s="261"/>
      <c r="G586" s="261"/>
      <c r="H586" s="261"/>
      <c r="I586" s="261"/>
      <c r="J586" s="261"/>
      <c r="K586" s="261"/>
      <c r="L586" s="261"/>
      <c r="P586" s="14"/>
    </row>
    <row r="587" spans="2:16" ht="15.6" customHeight="1" x14ac:dyDescent="0.25">
      <c r="B587" s="13"/>
      <c r="C587" s="261"/>
      <c r="D587" s="261"/>
      <c r="E587" s="261"/>
      <c r="F587" s="261"/>
      <c r="G587" s="261"/>
      <c r="H587" s="261"/>
      <c r="I587" s="261"/>
      <c r="J587" s="261"/>
      <c r="K587" s="261"/>
      <c r="L587" s="261"/>
      <c r="P587" s="14"/>
    </row>
    <row r="588" spans="2:16" ht="15.6" customHeight="1" x14ac:dyDescent="0.25">
      <c r="B588" s="13"/>
      <c r="C588" s="261"/>
      <c r="D588" s="261"/>
      <c r="E588" s="261"/>
      <c r="F588" s="261"/>
      <c r="G588" s="261"/>
      <c r="H588" s="261"/>
      <c r="I588" s="261"/>
      <c r="J588" s="261"/>
      <c r="K588" s="261"/>
      <c r="L588" s="261"/>
      <c r="P588" s="14"/>
    </row>
    <row r="589" spans="2:16" ht="15.6" customHeight="1" x14ac:dyDescent="0.25">
      <c r="B589" s="13"/>
      <c r="C589" s="261"/>
      <c r="D589" s="261"/>
      <c r="E589" s="261"/>
      <c r="F589" s="261"/>
      <c r="G589" s="261"/>
      <c r="H589" s="261"/>
      <c r="I589" s="261"/>
      <c r="J589" s="261"/>
      <c r="K589" s="261"/>
      <c r="L589" s="261"/>
      <c r="P589" s="14"/>
    </row>
    <row r="590" spans="2:16" ht="16.5" thickBot="1" x14ac:dyDescent="0.3">
      <c r="B590" s="15"/>
      <c r="C590" s="16"/>
      <c r="D590" s="16"/>
      <c r="E590" s="16"/>
      <c r="F590" s="16"/>
      <c r="G590" s="16"/>
      <c r="H590" s="16"/>
      <c r="I590" s="16"/>
      <c r="J590" s="16"/>
      <c r="K590" s="16"/>
      <c r="L590" s="16"/>
      <c r="M590" s="19"/>
      <c r="N590" s="16"/>
      <c r="O590" s="16"/>
      <c r="P590" s="17"/>
    </row>
    <row r="591" spans="2:16" ht="4.9000000000000004" customHeight="1" x14ac:dyDescent="0.25"/>
    <row r="592" spans="2:16" ht="2.4500000000000002" customHeight="1" thickBot="1" x14ac:dyDescent="0.3"/>
    <row r="593" spans="2:16" x14ac:dyDescent="0.25">
      <c r="B593" s="10"/>
      <c r="C593" s="11"/>
      <c r="D593" s="11"/>
      <c r="E593" s="11"/>
      <c r="F593" s="11"/>
      <c r="G593" s="11"/>
      <c r="H593" s="11"/>
      <c r="I593" s="11"/>
      <c r="J593" s="11"/>
      <c r="K593" s="11"/>
      <c r="L593" s="11"/>
      <c r="M593" s="11"/>
      <c r="N593" s="11"/>
      <c r="O593" s="11"/>
      <c r="P593" s="12"/>
    </row>
    <row r="594" spans="2:16" ht="15.6" customHeight="1" x14ac:dyDescent="0.25">
      <c r="B594" s="13"/>
      <c r="C594" s="262" t="s">
        <v>179</v>
      </c>
      <c r="D594" s="262"/>
      <c r="E594" s="262"/>
      <c r="F594" s="262"/>
      <c r="G594" s="262"/>
      <c r="H594" s="262"/>
      <c r="I594" s="262"/>
      <c r="J594" s="262"/>
      <c r="K594" s="262"/>
      <c r="L594" s="262"/>
      <c r="P594" s="14"/>
    </row>
    <row r="595" spans="2:16" ht="15.6" customHeight="1" x14ac:dyDescent="0.25">
      <c r="B595" s="13"/>
      <c r="C595" s="262"/>
      <c r="D595" s="262"/>
      <c r="E595" s="262"/>
      <c r="F595" s="262"/>
      <c r="G595" s="262"/>
      <c r="H595" s="262"/>
      <c r="I595" s="262"/>
      <c r="J595" s="262"/>
      <c r="K595" s="262"/>
      <c r="L595" s="262"/>
      <c r="P595" s="14"/>
    </row>
    <row r="596" spans="2:16" ht="15.6" customHeight="1" x14ac:dyDescent="0.25">
      <c r="B596" s="13"/>
      <c r="C596" s="262"/>
      <c r="D596" s="262"/>
      <c r="E596" s="262"/>
      <c r="F596" s="262"/>
      <c r="G596" s="262"/>
      <c r="H596" s="262"/>
      <c r="I596" s="262"/>
      <c r="J596" s="262"/>
      <c r="K596" s="262"/>
      <c r="L596" s="262"/>
      <c r="P596" s="14"/>
    </row>
    <row r="597" spans="2:16" ht="15.6" customHeight="1" x14ac:dyDescent="0.25">
      <c r="B597" s="13"/>
      <c r="C597" s="262"/>
      <c r="D597" s="262"/>
      <c r="E597" s="262"/>
      <c r="F597" s="262"/>
      <c r="G597" s="262"/>
      <c r="H597" s="262"/>
      <c r="I597" s="262"/>
      <c r="J597" s="262"/>
      <c r="K597" s="262"/>
      <c r="L597" s="262"/>
      <c r="P597" s="14"/>
    </row>
    <row r="598" spans="2:16" ht="15.6" customHeight="1" x14ac:dyDescent="0.25">
      <c r="B598" s="13"/>
      <c r="C598" s="262"/>
      <c r="D598" s="262"/>
      <c r="E598" s="262"/>
      <c r="F598" s="262"/>
      <c r="G598" s="262"/>
      <c r="H598" s="262"/>
      <c r="I598" s="262"/>
      <c r="J598" s="262"/>
      <c r="K598" s="262"/>
      <c r="L598" s="262"/>
      <c r="P598" s="14"/>
    </row>
    <row r="599" spans="2:16" ht="15.6" customHeight="1" x14ac:dyDescent="0.25">
      <c r="B599" s="13"/>
      <c r="C599" s="262"/>
      <c r="D599" s="262"/>
      <c r="E599" s="262"/>
      <c r="F599" s="262"/>
      <c r="G599" s="262"/>
      <c r="H599" s="262"/>
      <c r="I599" s="262"/>
      <c r="J599" s="262"/>
      <c r="K599" s="262"/>
      <c r="L599" s="262"/>
      <c r="P599" s="14"/>
    </row>
    <row r="600" spans="2:16" ht="15.6" customHeight="1" x14ac:dyDescent="0.25">
      <c r="B600" s="13"/>
      <c r="C600" s="262"/>
      <c r="D600" s="262"/>
      <c r="E600" s="262"/>
      <c r="F600" s="262"/>
      <c r="G600" s="262"/>
      <c r="H600" s="262"/>
      <c r="I600" s="262"/>
      <c r="J600" s="262"/>
      <c r="K600" s="262"/>
      <c r="L600" s="262"/>
      <c r="P600" s="14"/>
    </row>
    <row r="601" spans="2:16" ht="15.6" customHeight="1" x14ac:dyDescent="0.25">
      <c r="B601" s="13"/>
      <c r="C601" s="262"/>
      <c r="D601" s="262"/>
      <c r="E601" s="262"/>
      <c r="F601" s="262"/>
      <c r="G601" s="262"/>
      <c r="H601" s="262"/>
      <c r="I601" s="262"/>
      <c r="J601" s="262"/>
      <c r="K601" s="262"/>
      <c r="L601" s="262"/>
      <c r="P601" s="14"/>
    </row>
    <row r="602" spans="2:16" ht="15.6" customHeight="1" x14ac:dyDescent="0.25">
      <c r="B602" s="13"/>
      <c r="C602" s="262"/>
      <c r="D602" s="262"/>
      <c r="E602" s="262"/>
      <c r="F602" s="262"/>
      <c r="G602" s="262"/>
      <c r="H602" s="262"/>
      <c r="I602" s="262"/>
      <c r="J602" s="262"/>
      <c r="K602" s="262"/>
      <c r="L602" s="262"/>
      <c r="P602" s="14"/>
    </row>
    <row r="603" spans="2:16" ht="15.6" customHeight="1" x14ac:dyDescent="0.25">
      <c r="B603" s="13"/>
      <c r="C603" s="262"/>
      <c r="D603" s="262"/>
      <c r="E603" s="262"/>
      <c r="F603" s="262"/>
      <c r="G603" s="262"/>
      <c r="H603" s="262"/>
      <c r="I603" s="262"/>
      <c r="J603" s="262"/>
      <c r="K603" s="262"/>
      <c r="L603" s="262"/>
      <c r="P603" s="14"/>
    </row>
    <row r="604" spans="2:16" ht="16.5" thickBot="1" x14ac:dyDescent="0.3">
      <c r="B604" s="15"/>
      <c r="C604" s="16"/>
      <c r="D604" s="16"/>
      <c r="E604" s="16"/>
      <c r="F604" s="16"/>
      <c r="G604" s="16"/>
      <c r="H604" s="16"/>
      <c r="I604" s="16"/>
      <c r="J604" s="16"/>
      <c r="K604" s="16"/>
      <c r="L604" s="16"/>
      <c r="M604" s="19"/>
      <c r="N604" s="16"/>
      <c r="O604" s="16"/>
      <c r="P604" s="17"/>
    </row>
    <row r="605" spans="2:16" ht="7.9" customHeight="1" thickBot="1" x14ac:dyDescent="0.3"/>
    <row r="606" spans="2:16" x14ac:dyDescent="0.25">
      <c r="B606" s="10"/>
      <c r="C606" s="11"/>
      <c r="D606" s="11"/>
      <c r="E606" s="11"/>
      <c r="F606" s="11"/>
      <c r="G606" s="11"/>
      <c r="H606" s="11"/>
      <c r="I606" s="11"/>
      <c r="J606" s="11"/>
      <c r="K606" s="11"/>
      <c r="L606" s="11"/>
      <c r="M606" s="11"/>
      <c r="N606" s="11"/>
      <c r="O606" s="11"/>
      <c r="P606" s="12"/>
    </row>
    <row r="607" spans="2:16" ht="15.6" customHeight="1" x14ac:dyDescent="0.25">
      <c r="B607" s="13"/>
      <c r="C607" s="262" t="s">
        <v>180</v>
      </c>
      <c r="D607" s="262"/>
      <c r="E607" s="262"/>
      <c r="F607" s="262"/>
      <c r="G607" s="262"/>
      <c r="H607" s="262"/>
      <c r="I607" s="262"/>
      <c r="J607" s="262"/>
      <c r="K607" s="262"/>
      <c r="L607" s="262"/>
      <c r="P607" s="14"/>
    </row>
    <row r="608" spans="2:16" ht="15.6" customHeight="1" x14ac:dyDescent="0.25">
      <c r="B608" s="13"/>
      <c r="C608" s="262"/>
      <c r="D608" s="262"/>
      <c r="E608" s="262"/>
      <c r="F608" s="262"/>
      <c r="G608" s="262"/>
      <c r="H608" s="262"/>
      <c r="I608" s="262"/>
      <c r="J608" s="262"/>
      <c r="K608" s="262"/>
      <c r="L608" s="262"/>
      <c r="P608" s="14"/>
    </row>
    <row r="609" spans="2:16" ht="15.6" customHeight="1" x14ac:dyDescent="0.25">
      <c r="B609" s="13"/>
      <c r="C609" s="262"/>
      <c r="D609" s="262"/>
      <c r="E609" s="262"/>
      <c r="F609" s="262"/>
      <c r="G609" s="262"/>
      <c r="H609" s="262"/>
      <c r="I609" s="262"/>
      <c r="J609" s="262"/>
      <c r="K609" s="262"/>
      <c r="L609" s="262"/>
      <c r="P609" s="14"/>
    </row>
    <row r="610" spans="2:16" ht="15.6" customHeight="1" x14ac:dyDescent="0.25">
      <c r="B610" s="13"/>
      <c r="C610" s="262"/>
      <c r="D610" s="262"/>
      <c r="E610" s="262"/>
      <c r="F610" s="262"/>
      <c r="G610" s="262"/>
      <c r="H610" s="262"/>
      <c r="I610" s="262"/>
      <c r="J610" s="262"/>
      <c r="K610" s="262"/>
      <c r="L610" s="262"/>
      <c r="P610" s="14"/>
    </row>
    <row r="611" spans="2:16" ht="15.6" customHeight="1" x14ac:dyDescent="0.25">
      <c r="B611" s="13"/>
      <c r="C611" s="262"/>
      <c r="D611" s="262"/>
      <c r="E611" s="262"/>
      <c r="F611" s="262"/>
      <c r="G611" s="262"/>
      <c r="H611" s="262"/>
      <c r="I611" s="262"/>
      <c r="J611" s="262"/>
      <c r="K611" s="262"/>
      <c r="L611" s="262"/>
      <c r="P611" s="14"/>
    </row>
    <row r="612" spans="2:16" ht="15.6" customHeight="1" x14ac:dyDescent="0.25">
      <c r="B612" s="13"/>
      <c r="C612" s="262"/>
      <c r="D612" s="262"/>
      <c r="E612" s="262"/>
      <c r="F612" s="262"/>
      <c r="G612" s="262"/>
      <c r="H612" s="262"/>
      <c r="I612" s="262"/>
      <c r="J612" s="262"/>
      <c r="K612" s="262"/>
      <c r="L612" s="262"/>
      <c r="P612" s="14"/>
    </row>
    <row r="613" spans="2:16" ht="15.6" customHeight="1" x14ac:dyDescent="0.25">
      <c r="B613" s="13"/>
      <c r="C613" s="262"/>
      <c r="D613" s="262"/>
      <c r="E613" s="262"/>
      <c r="F613" s="262"/>
      <c r="G613" s="262"/>
      <c r="H613" s="262"/>
      <c r="I613" s="262"/>
      <c r="J613" s="262"/>
      <c r="K613" s="262"/>
      <c r="L613" s="262"/>
      <c r="P613" s="14"/>
    </row>
    <row r="614" spans="2:16" ht="15.6" customHeight="1" x14ac:dyDescent="0.25">
      <c r="B614" s="13"/>
      <c r="C614" s="262"/>
      <c r="D614" s="262"/>
      <c r="E614" s="262"/>
      <c r="F614" s="262"/>
      <c r="G614" s="262"/>
      <c r="H614" s="262"/>
      <c r="I614" s="262"/>
      <c r="J614" s="262"/>
      <c r="K614" s="262"/>
      <c r="L614" s="262"/>
      <c r="P614" s="14"/>
    </row>
    <row r="615" spans="2:16" ht="15.6" customHeight="1" x14ac:dyDescent="0.25">
      <c r="B615" s="13"/>
      <c r="C615" s="262"/>
      <c r="D615" s="262"/>
      <c r="E615" s="262"/>
      <c r="F615" s="262"/>
      <c r="G615" s="262"/>
      <c r="H615" s="262"/>
      <c r="I615" s="262"/>
      <c r="J615" s="262"/>
      <c r="K615" s="262"/>
      <c r="L615" s="262"/>
      <c r="P615" s="14"/>
    </row>
    <row r="616" spans="2:16" ht="15.6" customHeight="1" x14ac:dyDescent="0.25">
      <c r="B616" s="13"/>
      <c r="C616" s="262"/>
      <c r="D616" s="262"/>
      <c r="E616" s="262"/>
      <c r="F616" s="262"/>
      <c r="G616" s="262"/>
      <c r="H616" s="262"/>
      <c r="I616" s="262"/>
      <c r="J616" s="262"/>
      <c r="K616" s="262"/>
      <c r="L616" s="262"/>
      <c r="P616" s="14"/>
    </row>
    <row r="617" spans="2:16" ht="16.5" thickBot="1" x14ac:dyDescent="0.3">
      <c r="B617" s="15"/>
      <c r="C617" s="16"/>
      <c r="D617" s="16"/>
      <c r="E617" s="16"/>
      <c r="F617" s="16"/>
      <c r="G617" s="16"/>
      <c r="H617" s="16"/>
      <c r="I617" s="16"/>
      <c r="J617" s="16"/>
      <c r="K617" s="16"/>
      <c r="L617" s="16"/>
      <c r="M617" s="19"/>
      <c r="N617" s="16"/>
      <c r="O617" s="16"/>
      <c r="P617" s="17"/>
    </row>
    <row r="618" spans="2:16" ht="7.15" customHeight="1" thickBot="1" x14ac:dyDescent="0.3"/>
    <row r="619" spans="2:16" x14ac:dyDescent="0.25">
      <c r="B619" s="10"/>
      <c r="C619" s="11"/>
      <c r="D619" s="11"/>
      <c r="E619" s="11"/>
      <c r="F619" s="11"/>
      <c r="G619" s="11"/>
      <c r="H619" s="11"/>
      <c r="I619" s="11"/>
      <c r="J619" s="11"/>
      <c r="K619" s="11"/>
      <c r="L619" s="11"/>
      <c r="M619" s="11"/>
      <c r="N619" s="11"/>
      <c r="O619" s="11"/>
      <c r="P619" s="12"/>
    </row>
    <row r="620" spans="2:16" ht="15.6" customHeight="1" x14ac:dyDescent="0.25">
      <c r="B620" s="13"/>
      <c r="C620" s="260"/>
      <c r="D620" s="260"/>
      <c r="E620" s="260"/>
      <c r="F620" s="260"/>
      <c r="G620" s="260"/>
      <c r="H620" s="260"/>
      <c r="I620" s="260"/>
      <c r="J620" s="260"/>
      <c r="K620" s="260"/>
      <c r="L620" s="260"/>
      <c r="P620" s="14"/>
    </row>
    <row r="621" spans="2:16" ht="15.6" customHeight="1" x14ac:dyDescent="0.25">
      <c r="B621" s="13"/>
      <c r="C621" s="260"/>
      <c r="D621" s="260"/>
      <c r="E621" s="260"/>
      <c r="F621" s="260"/>
      <c r="G621" s="260"/>
      <c r="H621" s="260"/>
      <c r="I621" s="260"/>
      <c r="J621" s="260"/>
      <c r="K621" s="260"/>
      <c r="L621" s="260"/>
      <c r="P621" s="14"/>
    </row>
    <row r="622" spans="2:16" ht="15.6" customHeight="1" x14ac:dyDescent="0.25">
      <c r="B622" s="13"/>
      <c r="C622" s="260"/>
      <c r="D622" s="260"/>
      <c r="E622" s="260"/>
      <c r="F622" s="260"/>
      <c r="G622" s="260"/>
      <c r="H622" s="260"/>
      <c r="I622" s="260"/>
      <c r="J622" s="260"/>
      <c r="K622" s="260"/>
      <c r="L622" s="260"/>
      <c r="P622" s="14"/>
    </row>
    <row r="623" spans="2:16" ht="15.6" customHeight="1" x14ac:dyDescent="0.25">
      <c r="B623" s="13"/>
      <c r="C623" s="260"/>
      <c r="D623" s="260"/>
      <c r="E623" s="260"/>
      <c r="F623" s="260"/>
      <c r="G623" s="260"/>
      <c r="H623" s="260"/>
      <c r="I623" s="260"/>
      <c r="J623" s="260"/>
      <c r="K623" s="260"/>
      <c r="L623" s="260"/>
      <c r="P623" s="14"/>
    </row>
    <row r="624" spans="2:16" ht="15.6" customHeight="1" x14ac:dyDescent="0.25">
      <c r="B624" s="13"/>
      <c r="C624" s="260"/>
      <c r="D624" s="260"/>
      <c r="E624" s="260"/>
      <c r="F624" s="260"/>
      <c r="G624" s="260"/>
      <c r="H624" s="260"/>
      <c r="I624" s="260"/>
      <c r="J624" s="260"/>
      <c r="K624" s="260"/>
      <c r="L624" s="260"/>
      <c r="P624" s="14"/>
    </row>
    <row r="625" spans="2:16" ht="15.6" customHeight="1" x14ac:dyDescent="0.25">
      <c r="B625" s="13"/>
      <c r="C625" s="260"/>
      <c r="D625" s="260"/>
      <c r="E625" s="260"/>
      <c r="F625" s="260"/>
      <c r="G625" s="260"/>
      <c r="H625" s="260"/>
      <c r="I625" s="260"/>
      <c r="J625" s="260"/>
      <c r="K625" s="260"/>
      <c r="L625" s="260"/>
      <c r="P625" s="14"/>
    </row>
    <row r="626" spans="2:16" ht="15.6" customHeight="1" x14ac:dyDescent="0.25">
      <c r="B626" s="13"/>
      <c r="C626" s="260"/>
      <c r="D626" s="260"/>
      <c r="E626" s="260"/>
      <c r="F626" s="260"/>
      <c r="G626" s="260"/>
      <c r="H626" s="260"/>
      <c r="I626" s="260"/>
      <c r="J626" s="260"/>
      <c r="K626" s="260"/>
      <c r="L626" s="260"/>
      <c r="P626" s="14"/>
    </row>
    <row r="627" spans="2:16" ht="15.6" customHeight="1" x14ac:dyDescent="0.25">
      <c r="B627" s="13"/>
      <c r="C627" s="260"/>
      <c r="D627" s="260"/>
      <c r="E627" s="260"/>
      <c r="F627" s="260"/>
      <c r="G627" s="260"/>
      <c r="H627" s="260"/>
      <c r="I627" s="260"/>
      <c r="J627" s="260"/>
      <c r="K627" s="260"/>
      <c r="L627" s="260"/>
      <c r="P627" s="14"/>
    </row>
    <row r="628" spans="2:16" ht="15.6" customHeight="1" x14ac:dyDescent="0.25">
      <c r="B628" s="13"/>
      <c r="C628" s="260"/>
      <c r="D628" s="260"/>
      <c r="E628" s="260"/>
      <c r="F628" s="260"/>
      <c r="G628" s="260"/>
      <c r="H628" s="260"/>
      <c r="I628" s="260"/>
      <c r="J628" s="260"/>
      <c r="K628" s="260"/>
      <c r="L628" s="260"/>
      <c r="P628" s="14"/>
    </row>
    <row r="629" spans="2:16" ht="15.6" customHeight="1" x14ac:dyDescent="0.25">
      <c r="B629" s="13"/>
      <c r="C629" s="260"/>
      <c r="D629" s="260"/>
      <c r="E629" s="260"/>
      <c r="F629" s="260"/>
      <c r="G629" s="260"/>
      <c r="H629" s="260"/>
      <c r="I629" s="260"/>
      <c r="J629" s="260"/>
      <c r="K629" s="260"/>
      <c r="L629" s="260"/>
      <c r="P629" s="14"/>
    </row>
    <row r="630" spans="2:16" ht="16.5" thickBot="1" x14ac:dyDescent="0.3">
      <c r="B630" s="15"/>
      <c r="C630" s="16"/>
      <c r="D630" s="16"/>
      <c r="E630" s="16"/>
      <c r="F630" s="16"/>
      <c r="G630" s="16"/>
      <c r="H630" s="16"/>
      <c r="I630" s="16"/>
      <c r="J630" s="16"/>
      <c r="K630" s="16"/>
      <c r="L630" s="16"/>
      <c r="M630" s="19"/>
      <c r="N630" s="16"/>
      <c r="O630" s="16"/>
      <c r="P630" s="17"/>
    </row>
  </sheetData>
  <mergeCells count="48">
    <mergeCell ref="C620:L629"/>
    <mergeCell ref="C474:L483"/>
    <mergeCell ref="C487:L496"/>
    <mergeCell ref="C500:L509"/>
    <mergeCell ref="C514:L523"/>
    <mergeCell ref="C527:L536"/>
    <mergeCell ref="C540:L549"/>
    <mergeCell ref="C554:L563"/>
    <mergeCell ref="C567:L576"/>
    <mergeCell ref="C580:L589"/>
    <mergeCell ref="C594:L603"/>
    <mergeCell ref="C607:L616"/>
    <mergeCell ref="C461:L470"/>
    <mergeCell ref="B317:L326"/>
    <mergeCell ref="B330:L339"/>
    <mergeCell ref="B343:L352"/>
    <mergeCell ref="B357:L366"/>
    <mergeCell ref="C370:L379"/>
    <mergeCell ref="C383:L392"/>
    <mergeCell ref="C396:L405"/>
    <mergeCell ref="C409:L418"/>
    <mergeCell ref="C422:L431"/>
    <mergeCell ref="C435:L444"/>
    <mergeCell ref="C448:L457"/>
    <mergeCell ref="B303:L312"/>
    <mergeCell ref="B159:L168"/>
    <mergeCell ref="B172:L181"/>
    <mergeCell ref="B185:L194"/>
    <mergeCell ref="B198:L207"/>
    <mergeCell ref="B211:L220"/>
    <mergeCell ref="B224:L233"/>
    <mergeCell ref="B237:L246"/>
    <mergeCell ref="B250:L259"/>
    <mergeCell ref="B263:L272"/>
    <mergeCell ref="B277:L286"/>
    <mergeCell ref="B290:L299"/>
    <mergeCell ref="B146:L155"/>
    <mergeCell ref="C2:L11"/>
    <mergeCell ref="C15:L24"/>
    <mergeCell ref="C28:L37"/>
    <mergeCell ref="C41:L50"/>
    <mergeCell ref="C54:L63"/>
    <mergeCell ref="C67:L76"/>
    <mergeCell ref="B80:L89"/>
    <mergeCell ref="B93:L102"/>
    <mergeCell ref="B106:L115"/>
    <mergeCell ref="B120:L129"/>
    <mergeCell ref="B133:L142"/>
  </mergeCells>
  <pageMargins left="0.18" right="0.11" top="0.21" bottom="0.14000000000000001" header="0.18" footer="0.1"/>
  <pageSetup orientation="landscape"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D5607-F2AD-4100-8B62-089637ECFC8B}">
  <dimension ref="B1:AC196"/>
  <sheetViews>
    <sheetView zoomScale="85" zoomScaleNormal="85" workbookViewId="0">
      <selection activeCell="AE23" sqref="AE23"/>
    </sheetView>
  </sheetViews>
  <sheetFormatPr defaultColWidth="4.75" defaultRowHeight="15.75" x14ac:dyDescent="0.25"/>
  <cols>
    <col min="1" max="1" width="1.125" customWidth="1"/>
    <col min="29" max="29" width="4.75" style="18"/>
  </cols>
  <sheetData>
    <row r="1" spans="2:29" ht="3" customHeight="1" thickBot="1" x14ac:dyDescent="0.3"/>
    <row r="2" spans="2:29" x14ac:dyDescent="0.25">
      <c r="B2" s="10"/>
      <c r="C2" s="11"/>
      <c r="D2" s="11"/>
      <c r="E2" s="11"/>
      <c r="F2" s="11"/>
      <c r="G2" s="11"/>
      <c r="H2" s="11"/>
      <c r="I2" s="11"/>
      <c r="J2" s="11"/>
      <c r="K2" s="11"/>
      <c r="L2" s="11"/>
      <c r="M2" s="11"/>
      <c r="N2" s="11"/>
      <c r="O2" s="11"/>
      <c r="P2" s="11"/>
      <c r="Q2" s="11"/>
      <c r="R2" s="11"/>
      <c r="S2" s="11"/>
      <c r="T2" s="11"/>
      <c r="U2" s="11"/>
      <c r="V2" s="11"/>
      <c r="W2" s="11"/>
      <c r="X2" s="11"/>
      <c r="Y2" s="11"/>
      <c r="Z2" s="11"/>
      <c r="AA2" s="12"/>
      <c r="AC2" s="18">
        <v>1</v>
      </c>
    </row>
    <row r="3" spans="2:29" ht="15.6" customHeight="1" x14ac:dyDescent="0.25">
      <c r="B3" s="13"/>
      <c r="G3" s="264" t="s">
        <v>106</v>
      </c>
      <c r="H3" s="264"/>
      <c r="I3" s="264"/>
      <c r="J3" s="264"/>
      <c r="K3" s="264"/>
      <c r="L3" s="264"/>
      <c r="M3" s="264"/>
      <c r="N3" s="264"/>
      <c r="O3" s="264"/>
      <c r="P3" s="264"/>
      <c r="Q3" s="264"/>
      <c r="R3" s="264"/>
      <c r="S3" s="264"/>
      <c r="T3" s="264"/>
      <c r="U3" s="264"/>
      <c r="V3" s="264"/>
      <c r="W3" s="264"/>
      <c r="AA3" s="14"/>
    </row>
    <row r="4" spans="2:29" ht="15.6" customHeight="1" x14ac:dyDescent="0.25">
      <c r="B4" s="13"/>
      <c r="G4" s="264"/>
      <c r="H4" s="264"/>
      <c r="I4" s="264"/>
      <c r="J4" s="264"/>
      <c r="K4" s="264"/>
      <c r="L4" s="264"/>
      <c r="M4" s="264"/>
      <c r="N4" s="264"/>
      <c r="O4" s="264"/>
      <c r="P4" s="264"/>
      <c r="Q4" s="264"/>
      <c r="R4" s="264"/>
      <c r="S4" s="264"/>
      <c r="T4" s="264"/>
      <c r="U4" s="264"/>
      <c r="V4" s="264"/>
      <c r="W4" s="264"/>
      <c r="AA4" s="14"/>
    </row>
    <row r="5" spans="2:29" ht="15.6" customHeight="1" x14ac:dyDescent="0.25">
      <c r="B5" s="13"/>
      <c r="G5" s="264"/>
      <c r="H5" s="264"/>
      <c r="I5" s="264"/>
      <c r="J5" s="264"/>
      <c r="K5" s="264"/>
      <c r="L5" s="264"/>
      <c r="M5" s="264"/>
      <c r="N5" s="264"/>
      <c r="O5" s="264"/>
      <c r="P5" s="264"/>
      <c r="Q5" s="264"/>
      <c r="R5" s="264"/>
      <c r="S5" s="264"/>
      <c r="T5" s="264"/>
      <c r="U5" s="264"/>
      <c r="V5" s="264"/>
      <c r="W5" s="264"/>
      <c r="AA5" s="14"/>
    </row>
    <row r="6" spans="2:29" ht="15.6" customHeight="1" x14ac:dyDescent="0.25">
      <c r="B6" s="13"/>
      <c r="G6" s="264"/>
      <c r="H6" s="264"/>
      <c r="I6" s="264"/>
      <c r="J6" s="264"/>
      <c r="K6" s="264"/>
      <c r="L6" s="264"/>
      <c r="M6" s="264"/>
      <c r="N6" s="264"/>
      <c r="O6" s="264"/>
      <c r="P6" s="264"/>
      <c r="Q6" s="264"/>
      <c r="R6" s="264"/>
      <c r="S6" s="264"/>
      <c r="T6" s="264"/>
      <c r="U6" s="264"/>
      <c r="V6" s="264"/>
      <c r="W6" s="264"/>
      <c r="AA6" s="14"/>
    </row>
    <row r="7" spans="2:29" ht="15.6" customHeight="1" x14ac:dyDescent="0.25">
      <c r="B7" s="13"/>
      <c r="G7" s="264"/>
      <c r="H7" s="264"/>
      <c r="I7" s="264"/>
      <c r="J7" s="264"/>
      <c r="K7" s="264"/>
      <c r="L7" s="264"/>
      <c r="M7" s="264"/>
      <c r="N7" s="264"/>
      <c r="O7" s="264"/>
      <c r="P7" s="264"/>
      <c r="Q7" s="264"/>
      <c r="R7" s="264"/>
      <c r="S7" s="264"/>
      <c r="T7" s="264"/>
      <c r="U7" s="264"/>
      <c r="V7" s="264"/>
      <c r="W7" s="264"/>
      <c r="AA7" s="14"/>
    </row>
    <row r="8" spans="2:29" ht="15.6" customHeight="1" x14ac:dyDescent="0.25">
      <c r="B8" s="13"/>
      <c r="G8" s="264"/>
      <c r="H8" s="264"/>
      <c r="I8" s="264"/>
      <c r="J8" s="264"/>
      <c r="K8" s="264"/>
      <c r="L8" s="264"/>
      <c r="M8" s="264"/>
      <c r="N8" s="264"/>
      <c r="O8" s="264"/>
      <c r="P8" s="264"/>
      <c r="Q8" s="264"/>
      <c r="R8" s="264"/>
      <c r="S8" s="264"/>
      <c r="T8" s="264"/>
      <c r="U8" s="264"/>
      <c r="V8" s="264"/>
      <c r="W8" s="264"/>
      <c r="AA8" s="14"/>
    </row>
    <row r="9" spans="2:29" ht="15.6" customHeight="1" x14ac:dyDescent="0.25">
      <c r="B9" s="13"/>
      <c r="G9" s="264"/>
      <c r="H9" s="264"/>
      <c r="I9" s="264"/>
      <c r="J9" s="264"/>
      <c r="K9" s="264"/>
      <c r="L9" s="264"/>
      <c r="M9" s="264"/>
      <c r="N9" s="264"/>
      <c r="O9" s="264"/>
      <c r="P9" s="264"/>
      <c r="Q9" s="264"/>
      <c r="R9" s="264"/>
      <c r="S9" s="264"/>
      <c r="T9" s="264"/>
      <c r="U9" s="264"/>
      <c r="V9" s="264"/>
      <c r="W9" s="264"/>
      <c r="AA9" s="14"/>
    </row>
    <row r="10" spans="2:29" ht="15.6" customHeight="1" x14ac:dyDescent="0.25">
      <c r="B10" s="13"/>
      <c r="G10" s="264"/>
      <c r="H10" s="264"/>
      <c r="I10" s="264"/>
      <c r="J10" s="264"/>
      <c r="K10" s="264"/>
      <c r="L10" s="264"/>
      <c r="M10" s="264"/>
      <c r="N10" s="264"/>
      <c r="O10" s="264"/>
      <c r="P10" s="264"/>
      <c r="Q10" s="264"/>
      <c r="R10" s="264"/>
      <c r="S10" s="264"/>
      <c r="T10" s="264"/>
      <c r="U10" s="264"/>
      <c r="V10" s="264"/>
      <c r="W10" s="264"/>
      <c r="AA10" s="14"/>
    </row>
    <row r="11" spans="2:29" ht="15.6" customHeight="1" x14ac:dyDescent="0.25">
      <c r="B11" s="13"/>
      <c r="G11" s="264"/>
      <c r="H11" s="264"/>
      <c r="I11" s="264"/>
      <c r="J11" s="264"/>
      <c r="K11" s="264"/>
      <c r="L11" s="264"/>
      <c r="M11" s="264"/>
      <c r="N11" s="264"/>
      <c r="O11" s="264"/>
      <c r="P11" s="264"/>
      <c r="Q11" s="264"/>
      <c r="R11" s="264"/>
      <c r="S11" s="264"/>
      <c r="T11" s="264"/>
      <c r="U11" s="264"/>
      <c r="V11" s="264"/>
      <c r="W11" s="264"/>
      <c r="AA11" s="14"/>
    </row>
    <row r="12" spans="2:29" ht="15.6" customHeight="1" x14ac:dyDescent="0.25">
      <c r="B12" s="13"/>
      <c r="G12" s="264"/>
      <c r="H12" s="264"/>
      <c r="I12" s="264"/>
      <c r="J12" s="264"/>
      <c r="K12" s="264"/>
      <c r="L12" s="264"/>
      <c r="M12" s="264"/>
      <c r="N12" s="264"/>
      <c r="O12" s="264"/>
      <c r="P12" s="264"/>
      <c r="Q12" s="264"/>
      <c r="R12" s="264"/>
      <c r="S12" s="264"/>
      <c r="T12" s="264"/>
      <c r="U12" s="264"/>
      <c r="V12" s="264"/>
      <c r="W12" s="264"/>
      <c r="AA12" s="14"/>
    </row>
    <row r="13" spans="2:29" ht="16.5" thickBot="1" x14ac:dyDescent="0.3">
      <c r="B13" s="15"/>
      <c r="C13" s="16"/>
      <c r="D13" s="16"/>
      <c r="E13" s="16"/>
      <c r="F13" s="16"/>
      <c r="G13" s="16"/>
      <c r="H13" s="16"/>
      <c r="I13" s="16"/>
      <c r="J13" s="16"/>
      <c r="K13" s="16"/>
      <c r="L13" s="16"/>
      <c r="M13" s="16"/>
      <c r="N13" s="16"/>
      <c r="O13" s="16"/>
      <c r="P13" s="16"/>
      <c r="Q13" s="16"/>
      <c r="R13" s="16"/>
      <c r="S13" s="16"/>
      <c r="T13" s="16"/>
      <c r="U13" s="16"/>
      <c r="V13" s="16"/>
      <c r="W13" s="16"/>
      <c r="X13" s="19"/>
      <c r="Y13" s="16"/>
      <c r="Z13" s="16"/>
      <c r="AA13" s="17"/>
    </row>
    <row r="14" spans="2:29" ht="7.9" customHeight="1" thickBot="1" x14ac:dyDescent="0.3"/>
    <row r="15" spans="2:29"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C15" s="18">
        <v>2</v>
      </c>
    </row>
    <row r="16" spans="2:29" x14ac:dyDescent="0.25">
      <c r="B16" s="13"/>
      <c r="G16" s="265" t="s">
        <v>107</v>
      </c>
      <c r="H16" s="265"/>
      <c r="I16" s="265"/>
      <c r="J16" s="265"/>
      <c r="K16" s="265"/>
      <c r="L16" s="265"/>
      <c r="M16" s="265"/>
      <c r="N16" s="265"/>
      <c r="O16" s="265"/>
      <c r="P16" s="265"/>
      <c r="Q16" s="265"/>
      <c r="R16" s="265"/>
      <c r="S16" s="265"/>
      <c r="T16" s="265"/>
      <c r="U16" s="265"/>
      <c r="V16" s="265"/>
      <c r="W16" s="265"/>
      <c r="AA16" s="14"/>
    </row>
    <row r="17" spans="2:29" x14ac:dyDescent="0.25">
      <c r="B17" s="13"/>
      <c r="G17" s="265"/>
      <c r="H17" s="265"/>
      <c r="I17" s="265"/>
      <c r="J17" s="265"/>
      <c r="K17" s="265"/>
      <c r="L17" s="265"/>
      <c r="M17" s="265"/>
      <c r="N17" s="265"/>
      <c r="O17" s="265"/>
      <c r="P17" s="265"/>
      <c r="Q17" s="265"/>
      <c r="R17" s="265"/>
      <c r="S17" s="265"/>
      <c r="T17" s="265"/>
      <c r="U17" s="265"/>
      <c r="V17" s="265"/>
      <c r="W17" s="265"/>
      <c r="AA17" s="14"/>
    </row>
    <row r="18" spans="2:29" x14ac:dyDescent="0.25">
      <c r="B18" s="13"/>
      <c r="G18" s="265"/>
      <c r="H18" s="265"/>
      <c r="I18" s="265"/>
      <c r="J18" s="265"/>
      <c r="K18" s="265"/>
      <c r="L18" s="265"/>
      <c r="M18" s="265"/>
      <c r="N18" s="265"/>
      <c r="O18" s="265"/>
      <c r="P18" s="265"/>
      <c r="Q18" s="265"/>
      <c r="R18" s="265"/>
      <c r="S18" s="265"/>
      <c r="T18" s="265"/>
      <c r="U18" s="265"/>
      <c r="V18" s="265"/>
      <c r="W18" s="265"/>
      <c r="AA18" s="14"/>
    </row>
    <row r="19" spans="2:29" x14ac:dyDescent="0.25">
      <c r="B19" s="13"/>
      <c r="G19" s="265"/>
      <c r="H19" s="265"/>
      <c r="I19" s="265"/>
      <c r="J19" s="265"/>
      <c r="K19" s="265"/>
      <c r="L19" s="265"/>
      <c r="M19" s="265"/>
      <c r="N19" s="265"/>
      <c r="O19" s="265"/>
      <c r="P19" s="265"/>
      <c r="Q19" s="265"/>
      <c r="R19" s="265"/>
      <c r="S19" s="265"/>
      <c r="T19" s="265"/>
      <c r="U19" s="265"/>
      <c r="V19" s="265"/>
      <c r="W19" s="265"/>
      <c r="AA19" s="14"/>
    </row>
    <row r="20" spans="2:29" x14ac:dyDescent="0.25">
      <c r="B20" s="13"/>
      <c r="G20" s="265"/>
      <c r="H20" s="265"/>
      <c r="I20" s="265"/>
      <c r="J20" s="265"/>
      <c r="K20" s="265"/>
      <c r="L20" s="265"/>
      <c r="M20" s="265"/>
      <c r="N20" s="265"/>
      <c r="O20" s="265"/>
      <c r="P20" s="265"/>
      <c r="Q20" s="265"/>
      <c r="R20" s="265"/>
      <c r="S20" s="265"/>
      <c r="T20" s="265"/>
      <c r="U20" s="265"/>
      <c r="V20" s="265"/>
      <c r="W20" s="265"/>
      <c r="AA20" s="14"/>
    </row>
    <row r="21" spans="2:29" x14ac:dyDescent="0.25">
      <c r="B21" s="13"/>
      <c r="G21" s="265"/>
      <c r="H21" s="265"/>
      <c r="I21" s="265"/>
      <c r="J21" s="265"/>
      <c r="K21" s="265"/>
      <c r="L21" s="265"/>
      <c r="M21" s="265"/>
      <c r="N21" s="265"/>
      <c r="O21" s="265"/>
      <c r="P21" s="265"/>
      <c r="Q21" s="265"/>
      <c r="R21" s="265"/>
      <c r="S21" s="265"/>
      <c r="T21" s="265"/>
      <c r="U21" s="265"/>
      <c r="V21" s="265"/>
      <c r="W21" s="265"/>
      <c r="AA21" s="14"/>
    </row>
    <row r="22" spans="2:29" x14ac:dyDescent="0.25">
      <c r="B22" s="13"/>
      <c r="G22" s="265"/>
      <c r="H22" s="265"/>
      <c r="I22" s="265"/>
      <c r="J22" s="265"/>
      <c r="K22" s="265"/>
      <c r="L22" s="265"/>
      <c r="M22" s="265"/>
      <c r="N22" s="265"/>
      <c r="O22" s="265"/>
      <c r="P22" s="265"/>
      <c r="Q22" s="265"/>
      <c r="R22" s="265"/>
      <c r="S22" s="265"/>
      <c r="T22" s="265"/>
      <c r="U22" s="265"/>
      <c r="V22" s="265"/>
      <c r="W22" s="265"/>
      <c r="AA22" s="14"/>
    </row>
    <row r="23" spans="2:29" x14ac:dyDescent="0.25">
      <c r="B23" s="13"/>
      <c r="G23" s="265"/>
      <c r="H23" s="265"/>
      <c r="I23" s="265"/>
      <c r="J23" s="265"/>
      <c r="K23" s="265"/>
      <c r="L23" s="265"/>
      <c r="M23" s="265"/>
      <c r="N23" s="265"/>
      <c r="O23" s="265"/>
      <c r="P23" s="265"/>
      <c r="Q23" s="265"/>
      <c r="R23" s="265"/>
      <c r="S23" s="265"/>
      <c r="T23" s="265"/>
      <c r="U23" s="265"/>
      <c r="V23" s="265"/>
      <c r="W23" s="265"/>
      <c r="AA23" s="14"/>
    </row>
    <row r="24" spans="2:29" x14ac:dyDescent="0.25">
      <c r="B24" s="13"/>
      <c r="G24" s="265"/>
      <c r="H24" s="265"/>
      <c r="I24" s="265"/>
      <c r="J24" s="265"/>
      <c r="K24" s="265"/>
      <c r="L24" s="265"/>
      <c r="M24" s="265"/>
      <c r="N24" s="265"/>
      <c r="O24" s="265"/>
      <c r="P24" s="265"/>
      <c r="Q24" s="265"/>
      <c r="R24" s="265"/>
      <c r="S24" s="265"/>
      <c r="T24" s="265"/>
      <c r="U24" s="265"/>
      <c r="V24" s="265"/>
      <c r="W24" s="265"/>
      <c r="AA24" s="14"/>
    </row>
    <row r="25" spans="2:29" x14ac:dyDescent="0.25">
      <c r="B25" s="13"/>
      <c r="G25" s="265"/>
      <c r="H25" s="265"/>
      <c r="I25" s="265"/>
      <c r="J25" s="265"/>
      <c r="K25" s="265"/>
      <c r="L25" s="265"/>
      <c r="M25" s="265"/>
      <c r="N25" s="265"/>
      <c r="O25" s="265"/>
      <c r="P25" s="265"/>
      <c r="Q25" s="265"/>
      <c r="R25" s="265"/>
      <c r="S25" s="265"/>
      <c r="T25" s="265"/>
      <c r="U25" s="265"/>
      <c r="V25" s="265"/>
      <c r="W25" s="265"/>
      <c r="AA25" s="14"/>
    </row>
    <row r="26" spans="2:29" ht="16.5" thickBot="1" x14ac:dyDescent="0.3">
      <c r="B26" s="15"/>
      <c r="C26" s="16"/>
      <c r="D26" s="16"/>
      <c r="E26" s="16"/>
      <c r="F26" s="16"/>
      <c r="G26" s="16"/>
      <c r="H26" s="16"/>
      <c r="I26" s="16"/>
      <c r="J26" s="16"/>
      <c r="K26" s="16"/>
      <c r="L26" s="16"/>
      <c r="M26" s="16"/>
      <c r="N26" s="16"/>
      <c r="O26" s="16"/>
      <c r="P26" s="16"/>
      <c r="Q26" s="16"/>
      <c r="R26" s="16"/>
      <c r="S26" s="16"/>
      <c r="T26" s="16"/>
      <c r="U26" s="16"/>
      <c r="V26" s="16"/>
      <c r="W26" s="16"/>
      <c r="X26" s="19"/>
      <c r="Y26" s="16"/>
      <c r="Z26" s="16"/>
      <c r="AA26" s="17"/>
    </row>
    <row r="27" spans="2:29" ht="7.15" customHeight="1" thickBot="1" x14ac:dyDescent="0.3"/>
    <row r="28" spans="2:29"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2"/>
      <c r="AC28" s="18">
        <v>3</v>
      </c>
    </row>
    <row r="29" spans="2:29" x14ac:dyDescent="0.25">
      <c r="B29" s="13"/>
      <c r="G29" s="266" t="s">
        <v>108</v>
      </c>
      <c r="H29" s="266"/>
      <c r="I29" s="266"/>
      <c r="J29" s="266"/>
      <c r="K29" s="266"/>
      <c r="L29" s="266"/>
      <c r="M29" s="266"/>
      <c r="N29" s="266"/>
      <c r="O29" s="266"/>
      <c r="P29" s="266"/>
      <c r="Q29" s="266"/>
      <c r="R29" s="266"/>
      <c r="S29" s="266"/>
      <c r="T29" s="266"/>
      <c r="U29" s="266"/>
      <c r="V29" s="266"/>
      <c r="W29" s="266"/>
      <c r="AA29" s="14"/>
    </row>
    <row r="30" spans="2:29" x14ac:dyDescent="0.25">
      <c r="B30" s="13"/>
      <c r="G30" s="266"/>
      <c r="H30" s="266"/>
      <c r="I30" s="266"/>
      <c r="J30" s="266"/>
      <c r="K30" s="266"/>
      <c r="L30" s="266"/>
      <c r="M30" s="266"/>
      <c r="N30" s="266"/>
      <c r="O30" s="266"/>
      <c r="P30" s="266"/>
      <c r="Q30" s="266"/>
      <c r="R30" s="266"/>
      <c r="S30" s="266"/>
      <c r="T30" s="266"/>
      <c r="U30" s="266"/>
      <c r="V30" s="266"/>
      <c r="W30" s="266"/>
      <c r="AA30" s="14"/>
    </row>
    <row r="31" spans="2:29" x14ac:dyDescent="0.25">
      <c r="B31" s="13"/>
      <c r="G31" s="266"/>
      <c r="H31" s="266"/>
      <c r="I31" s="266"/>
      <c r="J31" s="266"/>
      <c r="K31" s="266"/>
      <c r="L31" s="266"/>
      <c r="M31" s="266"/>
      <c r="N31" s="266"/>
      <c r="O31" s="266"/>
      <c r="P31" s="266"/>
      <c r="Q31" s="266"/>
      <c r="R31" s="266"/>
      <c r="S31" s="266"/>
      <c r="T31" s="266"/>
      <c r="U31" s="266"/>
      <c r="V31" s="266"/>
      <c r="W31" s="266"/>
      <c r="AA31" s="14"/>
    </row>
    <row r="32" spans="2:29" x14ac:dyDescent="0.25">
      <c r="B32" s="13"/>
      <c r="G32" s="266"/>
      <c r="H32" s="266"/>
      <c r="I32" s="266"/>
      <c r="J32" s="266"/>
      <c r="K32" s="266"/>
      <c r="L32" s="266"/>
      <c r="M32" s="266"/>
      <c r="N32" s="266"/>
      <c r="O32" s="266"/>
      <c r="P32" s="266"/>
      <c r="Q32" s="266"/>
      <c r="R32" s="266"/>
      <c r="S32" s="266"/>
      <c r="T32" s="266"/>
      <c r="U32" s="266"/>
      <c r="V32" s="266"/>
      <c r="W32" s="266"/>
      <c r="AA32" s="14"/>
    </row>
    <row r="33" spans="2:29" x14ac:dyDescent="0.25">
      <c r="B33" s="13"/>
      <c r="G33" s="266"/>
      <c r="H33" s="266"/>
      <c r="I33" s="266"/>
      <c r="J33" s="266"/>
      <c r="K33" s="266"/>
      <c r="L33" s="266"/>
      <c r="M33" s="266"/>
      <c r="N33" s="266"/>
      <c r="O33" s="266"/>
      <c r="P33" s="266"/>
      <c r="Q33" s="266"/>
      <c r="R33" s="266"/>
      <c r="S33" s="266"/>
      <c r="T33" s="266"/>
      <c r="U33" s="266"/>
      <c r="V33" s="266"/>
      <c r="W33" s="266"/>
      <c r="AA33" s="14"/>
    </row>
    <row r="34" spans="2:29" x14ac:dyDescent="0.25">
      <c r="B34" s="13"/>
      <c r="G34" s="266"/>
      <c r="H34" s="266"/>
      <c r="I34" s="266"/>
      <c r="J34" s="266"/>
      <c r="K34" s="266"/>
      <c r="L34" s="266"/>
      <c r="M34" s="266"/>
      <c r="N34" s="266"/>
      <c r="O34" s="266"/>
      <c r="P34" s="266"/>
      <c r="Q34" s="266"/>
      <c r="R34" s="266"/>
      <c r="S34" s="266"/>
      <c r="T34" s="266"/>
      <c r="U34" s="266"/>
      <c r="V34" s="266"/>
      <c r="W34" s="266"/>
      <c r="AA34" s="14"/>
    </row>
    <row r="35" spans="2:29" x14ac:dyDescent="0.25">
      <c r="B35" s="13"/>
      <c r="G35" s="266"/>
      <c r="H35" s="266"/>
      <c r="I35" s="266"/>
      <c r="J35" s="266"/>
      <c r="K35" s="266"/>
      <c r="L35" s="266"/>
      <c r="M35" s="266"/>
      <c r="N35" s="266"/>
      <c r="O35" s="266"/>
      <c r="P35" s="266"/>
      <c r="Q35" s="266"/>
      <c r="R35" s="266"/>
      <c r="S35" s="266"/>
      <c r="T35" s="266"/>
      <c r="U35" s="266"/>
      <c r="V35" s="266"/>
      <c r="W35" s="266"/>
      <c r="AA35" s="14"/>
    </row>
    <row r="36" spans="2:29" x14ac:dyDescent="0.25">
      <c r="B36" s="13"/>
      <c r="G36" s="266"/>
      <c r="H36" s="266"/>
      <c r="I36" s="266"/>
      <c r="J36" s="266"/>
      <c r="K36" s="266"/>
      <c r="L36" s="266"/>
      <c r="M36" s="266"/>
      <c r="N36" s="266"/>
      <c r="O36" s="266"/>
      <c r="P36" s="266"/>
      <c r="Q36" s="266"/>
      <c r="R36" s="266"/>
      <c r="S36" s="266"/>
      <c r="T36" s="266"/>
      <c r="U36" s="266"/>
      <c r="V36" s="266"/>
      <c r="W36" s="266"/>
      <c r="AA36" s="14"/>
    </row>
    <row r="37" spans="2:29" x14ac:dyDescent="0.25">
      <c r="B37" s="13"/>
      <c r="G37" s="266"/>
      <c r="H37" s="266"/>
      <c r="I37" s="266"/>
      <c r="J37" s="266"/>
      <c r="K37" s="266"/>
      <c r="L37" s="266"/>
      <c r="M37" s="266"/>
      <c r="N37" s="266"/>
      <c r="O37" s="266"/>
      <c r="P37" s="266"/>
      <c r="Q37" s="266"/>
      <c r="R37" s="266"/>
      <c r="S37" s="266"/>
      <c r="T37" s="266"/>
      <c r="U37" s="266"/>
      <c r="V37" s="266"/>
      <c r="W37" s="266"/>
      <c r="AA37" s="14"/>
    </row>
    <row r="38" spans="2:29" x14ac:dyDescent="0.25">
      <c r="B38" s="13"/>
      <c r="G38" s="266"/>
      <c r="H38" s="266"/>
      <c r="I38" s="266"/>
      <c r="J38" s="266"/>
      <c r="K38" s="266"/>
      <c r="L38" s="266"/>
      <c r="M38" s="266"/>
      <c r="N38" s="266"/>
      <c r="O38" s="266"/>
      <c r="P38" s="266"/>
      <c r="Q38" s="266"/>
      <c r="R38" s="266"/>
      <c r="S38" s="266"/>
      <c r="T38" s="266"/>
      <c r="U38" s="266"/>
      <c r="V38" s="266"/>
      <c r="W38" s="266"/>
      <c r="AA38" s="14"/>
    </row>
    <row r="39" spans="2:29" ht="16.5" thickBot="1" x14ac:dyDescent="0.3">
      <c r="B39" s="15"/>
      <c r="C39" s="16"/>
      <c r="D39" s="16"/>
      <c r="E39" s="16"/>
      <c r="F39" s="16"/>
      <c r="G39" s="16"/>
      <c r="H39" s="16"/>
      <c r="I39" s="16"/>
      <c r="J39" s="16"/>
      <c r="K39" s="16"/>
      <c r="L39" s="16"/>
      <c r="M39" s="16"/>
      <c r="N39" s="16"/>
      <c r="O39" s="16"/>
      <c r="P39" s="16"/>
      <c r="Q39" s="16"/>
      <c r="R39" s="16"/>
      <c r="S39" s="16"/>
      <c r="T39" s="16"/>
      <c r="U39" s="16"/>
      <c r="V39" s="16"/>
      <c r="W39" s="16"/>
      <c r="X39" s="19"/>
      <c r="Y39" s="16"/>
      <c r="Z39" s="16"/>
      <c r="AA39" s="17"/>
    </row>
    <row r="40" spans="2:29" ht="5.45" customHeight="1" thickBot="1" x14ac:dyDescent="0.3"/>
    <row r="41" spans="2:29" x14ac:dyDescent="0.25">
      <c r="B41" s="10"/>
      <c r="C41" s="11"/>
      <c r="D41" s="11"/>
      <c r="E41" s="11"/>
      <c r="F41" s="11"/>
      <c r="G41" s="11"/>
      <c r="H41" s="11"/>
      <c r="I41" s="11"/>
      <c r="J41" s="11"/>
      <c r="K41" s="11"/>
      <c r="L41" s="11"/>
      <c r="M41" s="11"/>
      <c r="N41" s="11"/>
      <c r="O41" s="11"/>
      <c r="P41" s="11"/>
      <c r="Q41" s="11"/>
      <c r="R41" s="11"/>
      <c r="S41" s="11"/>
      <c r="T41" s="11"/>
      <c r="U41" s="11"/>
      <c r="V41" s="11"/>
      <c r="W41" s="11"/>
      <c r="X41" s="11"/>
      <c r="Y41" s="11"/>
      <c r="Z41" s="11"/>
      <c r="AA41" s="12"/>
      <c r="AC41" s="18">
        <v>4</v>
      </c>
    </row>
    <row r="42" spans="2:29" ht="15.6" customHeight="1" x14ac:dyDescent="0.25">
      <c r="B42" s="13"/>
      <c r="G42" s="267" t="s">
        <v>17</v>
      </c>
      <c r="H42" s="267"/>
      <c r="I42" s="267"/>
      <c r="J42" s="267"/>
      <c r="K42" s="267"/>
      <c r="L42" s="267"/>
      <c r="M42" s="267"/>
      <c r="N42" s="267"/>
      <c r="O42" s="267"/>
      <c r="P42" s="267"/>
      <c r="Q42" s="267"/>
      <c r="R42" s="267"/>
      <c r="S42" s="267"/>
      <c r="T42" s="267"/>
      <c r="U42" s="267"/>
      <c r="V42" s="267"/>
      <c r="W42" s="267"/>
      <c r="AA42" s="14"/>
    </row>
    <row r="43" spans="2:29" ht="15.6" customHeight="1" x14ac:dyDescent="0.25">
      <c r="B43" s="13"/>
      <c r="G43" s="267"/>
      <c r="H43" s="267"/>
      <c r="I43" s="267"/>
      <c r="J43" s="267"/>
      <c r="K43" s="267"/>
      <c r="L43" s="267"/>
      <c r="M43" s="267"/>
      <c r="N43" s="267"/>
      <c r="O43" s="267"/>
      <c r="P43" s="267"/>
      <c r="Q43" s="267"/>
      <c r="R43" s="267"/>
      <c r="S43" s="267"/>
      <c r="T43" s="267"/>
      <c r="U43" s="267"/>
      <c r="V43" s="267"/>
      <c r="W43" s="267"/>
      <c r="AA43" s="14"/>
    </row>
    <row r="44" spans="2:29" ht="15.6" customHeight="1" x14ac:dyDescent="0.25">
      <c r="B44" s="13"/>
      <c r="G44" s="267"/>
      <c r="H44" s="267"/>
      <c r="I44" s="267"/>
      <c r="J44" s="267"/>
      <c r="K44" s="267"/>
      <c r="L44" s="267"/>
      <c r="M44" s="267"/>
      <c r="N44" s="267"/>
      <c r="O44" s="267"/>
      <c r="P44" s="267"/>
      <c r="Q44" s="267"/>
      <c r="R44" s="267"/>
      <c r="S44" s="267"/>
      <c r="T44" s="267"/>
      <c r="U44" s="267"/>
      <c r="V44" s="267"/>
      <c r="W44" s="267"/>
      <c r="AA44" s="14"/>
    </row>
    <row r="45" spans="2:29" ht="15.6" customHeight="1" x14ac:dyDescent="0.25">
      <c r="B45" s="13"/>
      <c r="G45" s="267"/>
      <c r="H45" s="267"/>
      <c r="I45" s="267"/>
      <c r="J45" s="267"/>
      <c r="K45" s="267"/>
      <c r="L45" s="267"/>
      <c r="M45" s="267"/>
      <c r="N45" s="267"/>
      <c r="O45" s="267"/>
      <c r="P45" s="267"/>
      <c r="Q45" s="267"/>
      <c r="R45" s="267"/>
      <c r="S45" s="267"/>
      <c r="T45" s="267"/>
      <c r="U45" s="267"/>
      <c r="V45" s="267"/>
      <c r="W45" s="267"/>
      <c r="AA45" s="14"/>
    </row>
    <row r="46" spans="2:29" ht="15.6" customHeight="1" x14ac:dyDescent="0.25">
      <c r="B46" s="13"/>
      <c r="G46" s="267"/>
      <c r="H46" s="267"/>
      <c r="I46" s="267"/>
      <c r="J46" s="267"/>
      <c r="K46" s="267"/>
      <c r="L46" s="267"/>
      <c r="M46" s="267"/>
      <c r="N46" s="267"/>
      <c r="O46" s="267"/>
      <c r="P46" s="267"/>
      <c r="Q46" s="267"/>
      <c r="R46" s="267"/>
      <c r="S46" s="267"/>
      <c r="T46" s="267"/>
      <c r="U46" s="267"/>
      <c r="V46" s="267"/>
      <c r="W46" s="267"/>
      <c r="AA46" s="14"/>
    </row>
    <row r="47" spans="2:29" ht="15.6" customHeight="1" x14ac:dyDescent="0.25">
      <c r="B47" s="13"/>
      <c r="G47" s="267"/>
      <c r="H47" s="267"/>
      <c r="I47" s="267"/>
      <c r="J47" s="267"/>
      <c r="K47" s="267"/>
      <c r="L47" s="267"/>
      <c r="M47" s="267"/>
      <c r="N47" s="267"/>
      <c r="O47" s="267"/>
      <c r="P47" s="267"/>
      <c r="Q47" s="267"/>
      <c r="R47" s="267"/>
      <c r="S47" s="267"/>
      <c r="T47" s="267"/>
      <c r="U47" s="267"/>
      <c r="V47" s="267"/>
      <c r="W47" s="267"/>
      <c r="AA47" s="14"/>
    </row>
    <row r="48" spans="2:29" ht="15.6" customHeight="1" x14ac:dyDescent="0.25">
      <c r="B48" s="13"/>
      <c r="G48" s="267"/>
      <c r="H48" s="267"/>
      <c r="I48" s="267"/>
      <c r="J48" s="267"/>
      <c r="K48" s="267"/>
      <c r="L48" s="267"/>
      <c r="M48" s="267"/>
      <c r="N48" s="267"/>
      <c r="O48" s="267"/>
      <c r="P48" s="267"/>
      <c r="Q48" s="267"/>
      <c r="R48" s="267"/>
      <c r="S48" s="267"/>
      <c r="T48" s="267"/>
      <c r="U48" s="267"/>
      <c r="V48" s="267"/>
      <c r="W48" s="267"/>
      <c r="AA48" s="14"/>
    </row>
    <row r="49" spans="2:29" ht="15.6" customHeight="1" x14ac:dyDescent="0.25">
      <c r="B49" s="13"/>
      <c r="G49" s="267"/>
      <c r="H49" s="267"/>
      <c r="I49" s="267"/>
      <c r="J49" s="267"/>
      <c r="K49" s="267"/>
      <c r="L49" s="267"/>
      <c r="M49" s="267"/>
      <c r="N49" s="267"/>
      <c r="O49" s="267"/>
      <c r="P49" s="267"/>
      <c r="Q49" s="267"/>
      <c r="R49" s="267"/>
      <c r="S49" s="267"/>
      <c r="T49" s="267"/>
      <c r="U49" s="267"/>
      <c r="V49" s="267"/>
      <c r="W49" s="267"/>
      <c r="AA49" s="14"/>
    </row>
    <row r="50" spans="2:29" ht="15.6" customHeight="1" x14ac:dyDescent="0.25">
      <c r="B50" s="13"/>
      <c r="G50" s="267"/>
      <c r="H50" s="267"/>
      <c r="I50" s="267"/>
      <c r="J50" s="267"/>
      <c r="K50" s="267"/>
      <c r="L50" s="267"/>
      <c r="M50" s="267"/>
      <c r="N50" s="267"/>
      <c r="O50" s="267"/>
      <c r="P50" s="267"/>
      <c r="Q50" s="267"/>
      <c r="R50" s="267"/>
      <c r="S50" s="267"/>
      <c r="T50" s="267"/>
      <c r="U50" s="267"/>
      <c r="V50" s="267"/>
      <c r="W50" s="267"/>
      <c r="AA50" s="14"/>
    </row>
    <row r="51" spans="2:29" ht="15.6" customHeight="1" x14ac:dyDescent="0.25">
      <c r="B51" s="13"/>
      <c r="G51" s="267"/>
      <c r="H51" s="267"/>
      <c r="I51" s="267"/>
      <c r="J51" s="267"/>
      <c r="K51" s="267"/>
      <c r="L51" s="267"/>
      <c r="M51" s="267"/>
      <c r="N51" s="267"/>
      <c r="O51" s="267"/>
      <c r="P51" s="267"/>
      <c r="Q51" s="267"/>
      <c r="R51" s="267"/>
      <c r="S51" s="267"/>
      <c r="T51" s="267"/>
      <c r="U51" s="267"/>
      <c r="V51" s="267"/>
      <c r="W51" s="267"/>
      <c r="AA51" s="14"/>
    </row>
    <row r="52" spans="2:29" ht="16.5" thickBot="1" x14ac:dyDescent="0.3">
      <c r="B52" s="15"/>
      <c r="C52" s="16"/>
      <c r="D52" s="16"/>
      <c r="E52" s="16"/>
      <c r="F52" s="16"/>
      <c r="G52" s="16"/>
      <c r="H52" s="16"/>
      <c r="I52" s="16"/>
      <c r="J52" s="16"/>
      <c r="K52" s="16"/>
      <c r="L52" s="16"/>
      <c r="M52" s="16"/>
      <c r="N52" s="16"/>
      <c r="O52" s="16"/>
      <c r="P52" s="16"/>
      <c r="Q52" s="16"/>
      <c r="R52" s="16"/>
      <c r="S52" s="16"/>
      <c r="T52" s="16"/>
      <c r="U52" s="16"/>
      <c r="V52" s="16"/>
      <c r="W52" s="16"/>
      <c r="X52" s="19"/>
      <c r="Y52" s="16"/>
      <c r="Z52" s="16"/>
      <c r="AA52" s="17"/>
    </row>
    <row r="53" spans="2:29" ht="7.9" customHeight="1" thickBot="1" x14ac:dyDescent="0.3"/>
    <row r="54" spans="2:29" x14ac:dyDescent="0.25">
      <c r="B54" s="10"/>
      <c r="C54" s="11"/>
      <c r="D54" s="11"/>
      <c r="E54" s="11"/>
      <c r="F54" s="11"/>
      <c r="G54" s="11"/>
      <c r="H54" s="11"/>
      <c r="I54" s="11"/>
      <c r="J54" s="11"/>
      <c r="K54" s="11"/>
      <c r="L54" s="11"/>
      <c r="M54" s="11"/>
      <c r="N54" s="11"/>
      <c r="O54" s="11"/>
      <c r="P54" s="11"/>
      <c r="Q54" s="11"/>
      <c r="R54" s="11"/>
      <c r="S54" s="11"/>
      <c r="T54" s="11"/>
      <c r="U54" s="11"/>
      <c r="V54" s="11"/>
      <c r="W54" s="11"/>
      <c r="X54" s="11"/>
      <c r="Y54" s="11"/>
      <c r="Z54" s="11"/>
      <c r="AA54" s="12"/>
      <c r="AC54" s="18">
        <v>5</v>
      </c>
    </row>
    <row r="55" spans="2:29" ht="15.6" customHeight="1" x14ac:dyDescent="0.25">
      <c r="B55" s="13"/>
      <c r="G55" s="263" t="s">
        <v>109</v>
      </c>
      <c r="H55" s="263"/>
      <c r="I55" s="263"/>
      <c r="J55" s="263"/>
      <c r="K55" s="263"/>
      <c r="L55" s="263"/>
      <c r="M55" s="263"/>
      <c r="N55" s="263"/>
      <c r="O55" s="263"/>
      <c r="P55" s="263"/>
      <c r="Q55" s="263"/>
      <c r="R55" s="263"/>
      <c r="S55" s="263"/>
      <c r="T55" s="263"/>
      <c r="U55" s="263"/>
      <c r="V55" s="263"/>
      <c r="W55" s="263"/>
      <c r="AA55" s="14"/>
    </row>
    <row r="56" spans="2:29" ht="15.6" customHeight="1" x14ac:dyDescent="0.25">
      <c r="B56" s="13"/>
      <c r="G56" s="263"/>
      <c r="H56" s="263"/>
      <c r="I56" s="263"/>
      <c r="J56" s="263"/>
      <c r="K56" s="263"/>
      <c r="L56" s="263"/>
      <c r="M56" s="263"/>
      <c r="N56" s="263"/>
      <c r="O56" s="263"/>
      <c r="P56" s="263"/>
      <c r="Q56" s="263"/>
      <c r="R56" s="263"/>
      <c r="S56" s="263"/>
      <c r="T56" s="263"/>
      <c r="U56" s="263"/>
      <c r="V56" s="263"/>
      <c r="W56" s="263"/>
      <c r="AA56" s="14"/>
    </row>
    <row r="57" spans="2:29" ht="15.6" customHeight="1" x14ac:dyDescent="0.25">
      <c r="B57" s="13"/>
      <c r="G57" s="263"/>
      <c r="H57" s="263"/>
      <c r="I57" s="263"/>
      <c r="J57" s="263"/>
      <c r="K57" s="263"/>
      <c r="L57" s="263"/>
      <c r="M57" s="263"/>
      <c r="N57" s="263"/>
      <c r="O57" s="263"/>
      <c r="P57" s="263"/>
      <c r="Q57" s="263"/>
      <c r="R57" s="263"/>
      <c r="S57" s="263"/>
      <c r="T57" s="263"/>
      <c r="U57" s="263"/>
      <c r="V57" s="263"/>
      <c r="W57" s="263"/>
      <c r="AA57" s="14"/>
    </row>
    <row r="58" spans="2:29" ht="15.6" customHeight="1" x14ac:dyDescent="0.25">
      <c r="B58" s="13"/>
      <c r="G58" s="263"/>
      <c r="H58" s="263"/>
      <c r="I58" s="263"/>
      <c r="J58" s="263"/>
      <c r="K58" s="263"/>
      <c r="L58" s="263"/>
      <c r="M58" s="263"/>
      <c r="N58" s="263"/>
      <c r="O58" s="263"/>
      <c r="P58" s="263"/>
      <c r="Q58" s="263"/>
      <c r="R58" s="263"/>
      <c r="S58" s="263"/>
      <c r="T58" s="263"/>
      <c r="U58" s="263"/>
      <c r="V58" s="263"/>
      <c r="W58" s="263"/>
      <c r="AA58" s="14"/>
    </row>
    <row r="59" spans="2:29" ht="15.6" customHeight="1" x14ac:dyDescent="0.25">
      <c r="B59" s="13"/>
      <c r="G59" s="263"/>
      <c r="H59" s="263"/>
      <c r="I59" s="263"/>
      <c r="J59" s="263"/>
      <c r="K59" s="263"/>
      <c r="L59" s="263"/>
      <c r="M59" s="263"/>
      <c r="N59" s="263"/>
      <c r="O59" s="263"/>
      <c r="P59" s="263"/>
      <c r="Q59" s="263"/>
      <c r="R59" s="263"/>
      <c r="S59" s="263"/>
      <c r="T59" s="263"/>
      <c r="U59" s="263"/>
      <c r="V59" s="263"/>
      <c r="W59" s="263"/>
      <c r="AA59" s="14"/>
    </row>
    <row r="60" spans="2:29" ht="15.6" customHeight="1" x14ac:dyDescent="0.25">
      <c r="B60" s="13"/>
      <c r="G60" s="263"/>
      <c r="H60" s="263"/>
      <c r="I60" s="263"/>
      <c r="J60" s="263"/>
      <c r="K60" s="263"/>
      <c r="L60" s="263"/>
      <c r="M60" s="263"/>
      <c r="N60" s="263"/>
      <c r="O60" s="263"/>
      <c r="P60" s="263"/>
      <c r="Q60" s="263"/>
      <c r="R60" s="263"/>
      <c r="S60" s="263"/>
      <c r="T60" s="263"/>
      <c r="U60" s="263"/>
      <c r="V60" s="263"/>
      <c r="W60" s="263"/>
      <c r="AA60" s="14"/>
    </row>
    <row r="61" spans="2:29" ht="15.6" customHeight="1" x14ac:dyDescent="0.25">
      <c r="B61" s="13"/>
      <c r="G61" s="263"/>
      <c r="H61" s="263"/>
      <c r="I61" s="263"/>
      <c r="J61" s="263"/>
      <c r="K61" s="263"/>
      <c r="L61" s="263"/>
      <c r="M61" s="263"/>
      <c r="N61" s="263"/>
      <c r="O61" s="263"/>
      <c r="P61" s="263"/>
      <c r="Q61" s="263"/>
      <c r="R61" s="263"/>
      <c r="S61" s="263"/>
      <c r="T61" s="263"/>
      <c r="U61" s="263"/>
      <c r="V61" s="263"/>
      <c r="W61" s="263"/>
      <c r="AA61" s="14"/>
    </row>
    <row r="62" spans="2:29" ht="15.6" customHeight="1" x14ac:dyDescent="0.25">
      <c r="B62" s="13"/>
      <c r="G62" s="263"/>
      <c r="H62" s="263"/>
      <c r="I62" s="263"/>
      <c r="J62" s="263"/>
      <c r="K62" s="263"/>
      <c r="L62" s="263"/>
      <c r="M62" s="263"/>
      <c r="N62" s="263"/>
      <c r="O62" s="263"/>
      <c r="P62" s="263"/>
      <c r="Q62" s="263"/>
      <c r="R62" s="263"/>
      <c r="S62" s="263"/>
      <c r="T62" s="263"/>
      <c r="U62" s="263"/>
      <c r="V62" s="263"/>
      <c r="W62" s="263"/>
      <c r="AA62" s="14"/>
    </row>
    <row r="63" spans="2:29" ht="15.6" customHeight="1" x14ac:dyDescent="0.25">
      <c r="B63" s="13"/>
      <c r="G63" s="263"/>
      <c r="H63" s="263"/>
      <c r="I63" s="263"/>
      <c r="J63" s="263"/>
      <c r="K63" s="263"/>
      <c r="L63" s="263"/>
      <c r="M63" s="263"/>
      <c r="N63" s="263"/>
      <c r="O63" s="263"/>
      <c r="P63" s="263"/>
      <c r="Q63" s="263"/>
      <c r="R63" s="263"/>
      <c r="S63" s="263"/>
      <c r="T63" s="263"/>
      <c r="U63" s="263"/>
      <c r="V63" s="263"/>
      <c r="W63" s="263"/>
      <c r="AA63" s="14"/>
    </row>
    <row r="64" spans="2:29" ht="15.6" customHeight="1" x14ac:dyDescent="0.25">
      <c r="B64" s="13"/>
      <c r="G64" s="263"/>
      <c r="H64" s="263"/>
      <c r="I64" s="263"/>
      <c r="J64" s="263"/>
      <c r="K64" s="263"/>
      <c r="L64" s="263"/>
      <c r="M64" s="263"/>
      <c r="N64" s="263"/>
      <c r="O64" s="263"/>
      <c r="P64" s="263"/>
      <c r="Q64" s="263"/>
      <c r="R64" s="263"/>
      <c r="S64" s="263"/>
      <c r="T64" s="263"/>
      <c r="U64" s="263"/>
      <c r="V64" s="263"/>
      <c r="W64" s="263"/>
      <c r="AA64" s="14"/>
    </row>
    <row r="65" spans="2:29" ht="16.5" thickBot="1" x14ac:dyDescent="0.3">
      <c r="B65" s="15"/>
      <c r="C65" s="16"/>
      <c r="D65" s="16"/>
      <c r="E65" s="16"/>
      <c r="F65" s="16"/>
      <c r="G65" s="16"/>
      <c r="H65" s="16"/>
      <c r="I65" s="16"/>
      <c r="J65" s="16"/>
      <c r="K65" s="16"/>
      <c r="L65" s="16"/>
      <c r="M65" s="16"/>
      <c r="N65" s="16"/>
      <c r="O65" s="16"/>
      <c r="P65" s="16"/>
      <c r="Q65" s="16"/>
      <c r="R65" s="16"/>
      <c r="S65" s="16"/>
      <c r="T65" s="16"/>
      <c r="U65" s="16"/>
      <c r="V65" s="16"/>
      <c r="W65" s="16"/>
      <c r="X65" s="19"/>
      <c r="Y65" s="16"/>
      <c r="Z65" s="16"/>
      <c r="AA65" s="17"/>
    </row>
    <row r="66" spans="2:29" ht="7.15" customHeight="1" thickBot="1" x14ac:dyDescent="0.3"/>
    <row r="67" spans="2:29" x14ac:dyDescent="0.25">
      <c r="B67" s="10"/>
      <c r="C67" s="11"/>
      <c r="D67" s="11"/>
      <c r="E67" s="11"/>
      <c r="F67" s="11"/>
      <c r="G67" s="11"/>
      <c r="H67" s="11"/>
      <c r="I67" s="11"/>
      <c r="J67" s="11"/>
      <c r="K67" s="11"/>
      <c r="L67" s="11"/>
      <c r="M67" s="11"/>
      <c r="N67" s="11"/>
      <c r="O67" s="11"/>
      <c r="P67" s="11"/>
      <c r="Q67" s="11"/>
      <c r="R67" s="11"/>
      <c r="S67" s="11"/>
      <c r="T67" s="11"/>
      <c r="U67" s="11"/>
      <c r="V67" s="11"/>
      <c r="W67" s="11"/>
      <c r="X67" s="11"/>
      <c r="Y67" s="11"/>
      <c r="Z67" s="11"/>
      <c r="AA67" s="12"/>
      <c r="AC67" s="18">
        <v>6</v>
      </c>
    </row>
    <row r="68" spans="2:29" ht="15.6" customHeight="1" x14ac:dyDescent="0.25">
      <c r="B68" s="13"/>
      <c r="G68" s="263" t="s">
        <v>110</v>
      </c>
      <c r="H68" s="263"/>
      <c r="I68" s="263"/>
      <c r="J68" s="263"/>
      <c r="K68" s="263"/>
      <c r="L68" s="263"/>
      <c r="M68" s="263"/>
      <c r="N68" s="263"/>
      <c r="O68" s="263"/>
      <c r="P68" s="263"/>
      <c r="Q68" s="263"/>
      <c r="R68" s="263"/>
      <c r="S68" s="263"/>
      <c r="T68" s="263"/>
      <c r="U68" s="263"/>
      <c r="V68" s="263"/>
      <c r="W68" s="263"/>
      <c r="AA68" s="14"/>
    </row>
    <row r="69" spans="2:29" ht="15.6" customHeight="1" x14ac:dyDescent="0.25">
      <c r="B69" s="13"/>
      <c r="G69" s="263"/>
      <c r="H69" s="263"/>
      <c r="I69" s="263"/>
      <c r="J69" s="263"/>
      <c r="K69" s="263"/>
      <c r="L69" s="263"/>
      <c r="M69" s="263"/>
      <c r="N69" s="263"/>
      <c r="O69" s="263"/>
      <c r="P69" s="263"/>
      <c r="Q69" s="263"/>
      <c r="R69" s="263"/>
      <c r="S69" s="263"/>
      <c r="T69" s="263"/>
      <c r="U69" s="263"/>
      <c r="V69" s="263"/>
      <c r="W69" s="263"/>
      <c r="AA69" s="14"/>
    </row>
    <row r="70" spans="2:29" ht="15.6" customHeight="1" x14ac:dyDescent="0.25">
      <c r="B70" s="13"/>
      <c r="G70" s="263"/>
      <c r="H70" s="263"/>
      <c r="I70" s="263"/>
      <c r="J70" s="263"/>
      <c r="K70" s="263"/>
      <c r="L70" s="263"/>
      <c r="M70" s="263"/>
      <c r="N70" s="263"/>
      <c r="O70" s="263"/>
      <c r="P70" s="263"/>
      <c r="Q70" s="263"/>
      <c r="R70" s="263"/>
      <c r="S70" s="263"/>
      <c r="T70" s="263"/>
      <c r="U70" s="263"/>
      <c r="V70" s="263"/>
      <c r="W70" s="263"/>
      <c r="AA70" s="14"/>
    </row>
    <row r="71" spans="2:29" ht="15.6" customHeight="1" x14ac:dyDescent="0.25">
      <c r="B71" s="13"/>
      <c r="G71" s="263"/>
      <c r="H71" s="263"/>
      <c r="I71" s="263"/>
      <c r="J71" s="263"/>
      <c r="K71" s="263"/>
      <c r="L71" s="263"/>
      <c r="M71" s="263"/>
      <c r="N71" s="263"/>
      <c r="O71" s="263"/>
      <c r="P71" s="263"/>
      <c r="Q71" s="263"/>
      <c r="R71" s="263"/>
      <c r="S71" s="263"/>
      <c r="T71" s="263"/>
      <c r="U71" s="263"/>
      <c r="V71" s="263"/>
      <c r="W71" s="263"/>
      <c r="AA71" s="14"/>
    </row>
    <row r="72" spans="2:29" ht="15.6" customHeight="1" x14ac:dyDescent="0.25">
      <c r="B72" s="13"/>
      <c r="G72" s="263"/>
      <c r="H72" s="263"/>
      <c r="I72" s="263"/>
      <c r="J72" s="263"/>
      <c r="K72" s="263"/>
      <c r="L72" s="263"/>
      <c r="M72" s="263"/>
      <c r="N72" s="263"/>
      <c r="O72" s="263"/>
      <c r="P72" s="263"/>
      <c r="Q72" s="263"/>
      <c r="R72" s="263"/>
      <c r="S72" s="263"/>
      <c r="T72" s="263"/>
      <c r="U72" s="263"/>
      <c r="V72" s="263"/>
      <c r="W72" s="263"/>
      <c r="AA72" s="14"/>
    </row>
    <row r="73" spans="2:29" ht="15.6" customHeight="1" x14ac:dyDescent="0.25">
      <c r="B73" s="13"/>
      <c r="G73" s="263"/>
      <c r="H73" s="263"/>
      <c r="I73" s="263"/>
      <c r="J73" s="263"/>
      <c r="K73" s="263"/>
      <c r="L73" s="263"/>
      <c r="M73" s="263"/>
      <c r="N73" s="263"/>
      <c r="O73" s="263"/>
      <c r="P73" s="263"/>
      <c r="Q73" s="263"/>
      <c r="R73" s="263"/>
      <c r="S73" s="263"/>
      <c r="T73" s="263"/>
      <c r="U73" s="263"/>
      <c r="V73" s="263"/>
      <c r="W73" s="263"/>
      <c r="AA73" s="14"/>
    </row>
    <row r="74" spans="2:29" ht="15.6" customHeight="1" x14ac:dyDescent="0.25">
      <c r="B74" s="13"/>
      <c r="G74" s="263"/>
      <c r="H74" s="263"/>
      <c r="I74" s="263"/>
      <c r="J74" s="263"/>
      <c r="K74" s="263"/>
      <c r="L74" s="263"/>
      <c r="M74" s="263"/>
      <c r="N74" s="263"/>
      <c r="O74" s="263"/>
      <c r="P74" s="263"/>
      <c r="Q74" s="263"/>
      <c r="R74" s="263"/>
      <c r="S74" s="263"/>
      <c r="T74" s="263"/>
      <c r="U74" s="263"/>
      <c r="V74" s="263"/>
      <c r="W74" s="263"/>
      <c r="AA74" s="14"/>
    </row>
    <row r="75" spans="2:29" ht="15.6" customHeight="1" x14ac:dyDescent="0.25">
      <c r="B75" s="13"/>
      <c r="G75" s="263"/>
      <c r="H75" s="263"/>
      <c r="I75" s="263"/>
      <c r="J75" s="263"/>
      <c r="K75" s="263"/>
      <c r="L75" s="263"/>
      <c r="M75" s="263"/>
      <c r="N75" s="263"/>
      <c r="O75" s="263"/>
      <c r="P75" s="263"/>
      <c r="Q75" s="263"/>
      <c r="R75" s="263"/>
      <c r="S75" s="263"/>
      <c r="T75" s="263"/>
      <c r="U75" s="263"/>
      <c r="V75" s="263"/>
      <c r="W75" s="263"/>
      <c r="AA75" s="14"/>
    </row>
    <row r="76" spans="2:29" ht="15.6" customHeight="1" x14ac:dyDescent="0.25">
      <c r="B76" s="13"/>
      <c r="G76" s="263"/>
      <c r="H76" s="263"/>
      <c r="I76" s="263"/>
      <c r="J76" s="263"/>
      <c r="K76" s="263"/>
      <c r="L76" s="263"/>
      <c r="M76" s="263"/>
      <c r="N76" s="263"/>
      <c r="O76" s="263"/>
      <c r="P76" s="263"/>
      <c r="Q76" s="263"/>
      <c r="R76" s="263"/>
      <c r="S76" s="263"/>
      <c r="T76" s="263"/>
      <c r="U76" s="263"/>
      <c r="V76" s="263"/>
      <c r="W76" s="263"/>
      <c r="AA76" s="14"/>
    </row>
    <row r="77" spans="2:29" ht="15.6" customHeight="1" x14ac:dyDescent="0.25">
      <c r="B77" s="13"/>
      <c r="G77" s="263"/>
      <c r="H77" s="263"/>
      <c r="I77" s="263"/>
      <c r="J77" s="263"/>
      <c r="K77" s="263"/>
      <c r="L77" s="263"/>
      <c r="M77" s="263"/>
      <c r="N77" s="263"/>
      <c r="O77" s="263"/>
      <c r="P77" s="263"/>
      <c r="Q77" s="263"/>
      <c r="R77" s="263"/>
      <c r="S77" s="263"/>
      <c r="T77" s="263"/>
      <c r="U77" s="263"/>
      <c r="V77" s="263"/>
      <c r="W77" s="263"/>
      <c r="AA77" s="14"/>
    </row>
    <row r="78" spans="2:29" ht="16.5" thickBot="1" x14ac:dyDescent="0.3">
      <c r="B78" s="15"/>
      <c r="C78" s="16"/>
      <c r="D78" s="16"/>
      <c r="E78" s="16"/>
      <c r="F78" s="16"/>
      <c r="G78" s="16"/>
      <c r="H78" s="16"/>
      <c r="I78" s="16"/>
      <c r="J78" s="16"/>
      <c r="K78" s="16"/>
      <c r="L78" s="16"/>
      <c r="M78" s="16"/>
      <c r="N78" s="16"/>
      <c r="O78" s="16"/>
      <c r="P78" s="16"/>
      <c r="Q78" s="16"/>
      <c r="R78" s="16"/>
      <c r="S78" s="16"/>
      <c r="T78" s="16"/>
      <c r="U78" s="16"/>
      <c r="V78" s="16"/>
      <c r="W78" s="16"/>
      <c r="X78" s="19"/>
      <c r="Y78" s="16"/>
      <c r="Z78" s="16"/>
      <c r="AA78" s="17"/>
    </row>
    <row r="79" spans="2:29" ht="4.9000000000000004" customHeight="1" thickBot="1" x14ac:dyDescent="0.3"/>
    <row r="80" spans="2:29" x14ac:dyDescent="0.25">
      <c r="B80" s="10"/>
      <c r="C80" s="11"/>
      <c r="D80" s="11"/>
      <c r="E80" s="11"/>
      <c r="F80" s="11"/>
      <c r="G80" s="11"/>
      <c r="H80" s="11"/>
      <c r="I80" s="11"/>
      <c r="J80" s="11"/>
      <c r="K80" s="11"/>
      <c r="L80" s="11"/>
      <c r="M80" s="11"/>
      <c r="N80" s="11"/>
      <c r="O80" s="11"/>
      <c r="P80" s="11"/>
      <c r="Q80" s="11"/>
      <c r="R80" s="11"/>
      <c r="S80" s="11"/>
      <c r="T80" s="11"/>
      <c r="U80" s="11"/>
      <c r="V80" s="11"/>
      <c r="W80" s="11"/>
      <c r="X80" s="11"/>
      <c r="Y80" s="11"/>
      <c r="Z80" s="11"/>
      <c r="AA80" s="12"/>
      <c r="AC80" s="18">
        <v>7</v>
      </c>
    </row>
    <row r="81" spans="2:27" ht="15.6" customHeight="1" x14ac:dyDescent="0.25">
      <c r="B81" s="13"/>
      <c r="G81" s="263" t="s">
        <v>111</v>
      </c>
      <c r="H81" s="263"/>
      <c r="I81" s="263"/>
      <c r="J81" s="263"/>
      <c r="K81" s="263"/>
      <c r="L81" s="263"/>
      <c r="M81" s="263"/>
      <c r="N81" s="263"/>
      <c r="O81" s="263"/>
      <c r="P81" s="263"/>
      <c r="Q81" s="263"/>
      <c r="R81" s="263"/>
      <c r="S81" s="263"/>
      <c r="T81" s="263"/>
      <c r="U81" s="263"/>
      <c r="V81" s="263"/>
      <c r="W81" s="263"/>
      <c r="AA81" s="14"/>
    </row>
    <row r="82" spans="2:27" ht="15.6" customHeight="1" x14ac:dyDescent="0.25">
      <c r="B82" s="13"/>
      <c r="G82" s="263"/>
      <c r="H82" s="263"/>
      <c r="I82" s="263"/>
      <c r="J82" s="263"/>
      <c r="K82" s="263"/>
      <c r="L82" s="263"/>
      <c r="M82" s="263"/>
      <c r="N82" s="263"/>
      <c r="O82" s="263"/>
      <c r="P82" s="263"/>
      <c r="Q82" s="263"/>
      <c r="R82" s="263"/>
      <c r="S82" s="263"/>
      <c r="T82" s="263"/>
      <c r="U82" s="263"/>
      <c r="V82" s="263"/>
      <c r="W82" s="263"/>
      <c r="AA82" s="14"/>
    </row>
    <row r="83" spans="2:27" ht="15.6" customHeight="1" x14ac:dyDescent="0.25">
      <c r="B83" s="13"/>
      <c r="G83" s="263"/>
      <c r="H83" s="263"/>
      <c r="I83" s="263"/>
      <c r="J83" s="263"/>
      <c r="K83" s="263"/>
      <c r="L83" s="263"/>
      <c r="M83" s="263"/>
      <c r="N83" s="263"/>
      <c r="O83" s="263"/>
      <c r="P83" s="263"/>
      <c r="Q83" s="263"/>
      <c r="R83" s="263"/>
      <c r="S83" s="263"/>
      <c r="T83" s="263"/>
      <c r="U83" s="263"/>
      <c r="V83" s="263"/>
      <c r="W83" s="263"/>
      <c r="AA83" s="14"/>
    </row>
    <row r="84" spans="2:27" ht="15.6" customHeight="1" x14ac:dyDescent="0.25">
      <c r="B84" s="13"/>
      <c r="G84" s="263"/>
      <c r="H84" s="263"/>
      <c r="I84" s="263"/>
      <c r="J84" s="263"/>
      <c r="K84" s="263"/>
      <c r="L84" s="263"/>
      <c r="M84" s="263"/>
      <c r="N84" s="263"/>
      <c r="O84" s="263"/>
      <c r="P84" s="263"/>
      <c r="Q84" s="263"/>
      <c r="R84" s="263"/>
      <c r="S84" s="263"/>
      <c r="T84" s="263"/>
      <c r="U84" s="263"/>
      <c r="V84" s="263"/>
      <c r="W84" s="263"/>
      <c r="AA84" s="14"/>
    </row>
    <row r="85" spans="2:27" ht="15.6" customHeight="1" x14ac:dyDescent="0.25">
      <c r="B85" s="13"/>
      <c r="G85" s="263"/>
      <c r="H85" s="263"/>
      <c r="I85" s="263"/>
      <c r="J85" s="263"/>
      <c r="K85" s="263"/>
      <c r="L85" s="263"/>
      <c r="M85" s="263"/>
      <c r="N85" s="263"/>
      <c r="O85" s="263"/>
      <c r="P85" s="263"/>
      <c r="Q85" s="263"/>
      <c r="R85" s="263"/>
      <c r="S85" s="263"/>
      <c r="T85" s="263"/>
      <c r="U85" s="263"/>
      <c r="V85" s="263"/>
      <c r="W85" s="263"/>
      <c r="AA85" s="14"/>
    </row>
    <row r="86" spans="2:27" ht="15.6" customHeight="1" x14ac:dyDescent="0.25">
      <c r="B86" s="13"/>
      <c r="G86" s="263"/>
      <c r="H86" s="263"/>
      <c r="I86" s="263"/>
      <c r="J86" s="263"/>
      <c r="K86" s="263"/>
      <c r="L86" s="263"/>
      <c r="M86" s="263"/>
      <c r="N86" s="263"/>
      <c r="O86" s="263"/>
      <c r="P86" s="263"/>
      <c r="Q86" s="263"/>
      <c r="R86" s="263"/>
      <c r="S86" s="263"/>
      <c r="T86" s="263"/>
      <c r="U86" s="263"/>
      <c r="V86" s="263"/>
      <c r="W86" s="263"/>
      <c r="AA86" s="14"/>
    </row>
    <row r="87" spans="2:27" ht="15.6" customHeight="1" x14ac:dyDescent="0.25">
      <c r="B87" s="13"/>
      <c r="G87" s="263"/>
      <c r="H87" s="263"/>
      <c r="I87" s="263"/>
      <c r="J87" s="263"/>
      <c r="K87" s="263"/>
      <c r="L87" s="263"/>
      <c r="M87" s="263"/>
      <c r="N87" s="263"/>
      <c r="O87" s="263"/>
      <c r="P87" s="263"/>
      <c r="Q87" s="263"/>
      <c r="R87" s="263"/>
      <c r="S87" s="263"/>
      <c r="T87" s="263"/>
      <c r="U87" s="263"/>
      <c r="V87" s="263"/>
      <c r="W87" s="263"/>
      <c r="AA87" s="14"/>
    </row>
    <row r="88" spans="2:27" ht="15.6" customHeight="1" x14ac:dyDescent="0.25">
      <c r="B88" s="13"/>
      <c r="G88" s="263"/>
      <c r="H88" s="263"/>
      <c r="I88" s="263"/>
      <c r="J88" s="263"/>
      <c r="K88" s="263"/>
      <c r="L88" s="263"/>
      <c r="M88" s="263"/>
      <c r="N88" s="263"/>
      <c r="O88" s="263"/>
      <c r="P88" s="263"/>
      <c r="Q88" s="263"/>
      <c r="R88" s="263"/>
      <c r="S88" s="263"/>
      <c r="T88" s="263"/>
      <c r="U88" s="263"/>
      <c r="V88" s="263"/>
      <c r="W88" s="263"/>
      <c r="AA88" s="14"/>
    </row>
    <row r="89" spans="2:27" ht="15.6" customHeight="1" x14ac:dyDescent="0.25">
      <c r="B89" s="13"/>
      <c r="G89" s="263"/>
      <c r="H89" s="263"/>
      <c r="I89" s="263"/>
      <c r="J89" s="263"/>
      <c r="K89" s="263"/>
      <c r="L89" s="263"/>
      <c r="M89" s="263"/>
      <c r="N89" s="263"/>
      <c r="O89" s="263"/>
      <c r="P89" s="263"/>
      <c r="Q89" s="263"/>
      <c r="R89" s="263"/>
      <c r="S89" s="263"/>
      <c r="T89" s="263"/>
      <c r="U89" s="263"/>
      <c r="V89" s="263"/>
      <c r="W89" s="263"/>
      <c r="AA89" s="14"/>
    </row>
    <row r="90" spans="2:27" ht="15.6" customHeight="1" x14ac:dyDescent="0.25">
      <c r="B90" s="13"/>
      <c r="G90" s="263"/>
      <c r="H90" s="263"/>
      <c r="I90" s="263"/>
      <c r="J90" s="263"/>
      <c r="K90" s="263"/>
      <c r="L90" s="263"/>
      <c r="M90" s="263"/>
      <c r="N90" s="263"/>
      <c r="O90" s="263"/>
      <c r="P90" s="263"/>
      <c r="Q90" s="263"/>
      <c r="R90" s="263"/>
      <c r="S90" s="263"/>
      <c r="T90" s="263"/>
      <c r="U90" s="263"/>
      <c r="V90" s="263"/>
      <c r="W90" s="263"/>
      <c r="AA90" s="14"/>
    </row>
    <row r="91" spans="2:27" ht="16.5" thickBot="1" x14ac:dyDescent="0.3">
      <c r="B91" s="15"/>
      <c r="C91" s="16"/>
      <c r="D91" s="16"/>
      <c r="E91" s="16"/>
      <c r="F91" s="16"/>
      <c r="G91" s="16"/>
      <c r="H91" s="16"/>
      <c r="I91" s="16"/>
      <c r="J91" s="16"/>
      <c r="K91" s="16"/>
      <c r="L91" s="16"/>
      <c r="M91" s="16"/>
      <c r="N91" s="16"/>
      <c r="O91" s="16"/>
      <c r="P91" s="16"/>
      <c r="Q91" s="16"/>
      <c r="R91" s="16"/>
      <c r="S91" s="16"/>
      <c r="T91" s="16"/>
      <c r="U91" s="16"/>
      <c r="V91" s="16"/>
      <c r="W91" s="16"/>
      <c r="X91" s="19"/>
      <c r="Y91" s="16"/>
      <c r="Z91" s="16"/>
      <c r="AA91" s="17"/>
    </row>
    <row r="92" spans="2:27" ht="7.9" customHeight="1" thickBot="1" x14ac:dyDescent="0.3"/>
    <row r="93" spans="2:27" x14ac:dyDescent="0.25">
      <c r="B93" s="10"/>
      <c r="C93" s="11"/>
      <c r="D93" s="11"/>
      <c r="E93" s="11"/>
      <c r="F93" s="11"/>
      <c r="G93" s="11"/>
      <c r="H93" s="11"/>
      <c r="I93" s="11"/>
      <c r="J93" s="11"/>
      <c r="K93" s="11"/>
      <c r="L93" s="11"/>
      <c r="M93" s="11"/>
      <c r="N93" s="11"/>
      <c r="O93" s="11"/>
      <c r="P93" s="11"/>
      <c r="Q93" s="11"/>
      <c r="R93" s="11"/>
      <c r="S93" s="11"/>
      <c r="T93" s="11"/>
      <c r="U93" s="11"/>
      <c r="V93" s="11"/>
      <c r="W93" s="11"/>
      <c r="X93" s="11"/>
      <c r="Y93" s="11"/>
      <c r="Z93" s="11"/>
      <c r="AA93" s="12"/>
    </row>
    <row r="94" spans="2:27" ht="15.6" customHeight="1" x14ac:dyDescent="0.25">
      <c r="B94" s="13"/>
      <c r="G94" s="268" t="s">
        <v>112</v>
      </c>
      <c r="H94" s="268"/>
      <c r="I94" s="268"/>
      <c r="J94" s="268"/>
      <c r="K94" s="268"/>
      <c r="L94" s="268"/>
      <c r="M94" s="268"/>
      <c r="N94" s="268"/>
      <c r="O94" s="268"/>
      <c r="P94" s="268"/>
      <c r="Q94" s="268"/>
      <c r="R94" s="268"/>
      <c r="S94" s="268"/>
      <c r="T94" s="268"/>
      <c r="U94" s="268"/>
      <c r="V94" s="268"/>
      <c r="W94" s="268"/>
      <c r="AA94" s="14"/>
    </row>
    <row r="95" spans="2:27" ht="15.6" customHeight="1" x14ac:dyDescent="0.25">
      <c r="B95" s="13"/>
      <c r="G95" s="268"/>
      <c r="H95" s="268"/>
      <c r="I95" s="268"/>
      <c r="J95" s="268"/>
      <c r="K95" s="268"/>
      <c r="L95" s="268"/>
      <c r="M95" s="268"/>
      <c r="N95" s="268"/>
      <c r="O95" s="268"/>
      <c r="P95" s="268"/>
      <c r="Q95" s="268"/>
      <c r="R95" s="268"/>
      <c r="S95" s="268"/>
      <c r="T95" s="268"/>
      <c r="U95" s="268"/>
      <c r="V95" s="268"/>
      <c r="W95" s="268"/>
      <c r="AA95" s="14"/>
    </row>
    <row r="96" spans="2:27" ht="15.6" customHeight="1" x14ac:dyDescent="0.25">
      <c r="B96" s="13"/>
      <c r="G96" s="268"/>
      <c r="H96" s="268"/>
      <c r="I96" s="268"/>
      <c r="J96" s="268"/>
      <c r="K96" s="268"/>
      <c r="L96" s="268"/>
      <c r="M96" s="268"/>
      <c r="N96" s="268"/>
      <c r="O96" s="268"/>
      <c r="P96" s="268"/>
      <c r="Q96" s="268"/>
      <c r="R96" s="268"/>
      <c r="S96" s="268"/>
      <c r="T96" s="268"/>
      <c r="U96" s="268"/>
      <c r="V96" s="268"/>
      <c r="W96" s="268"/>
      <c r="AA96" s="14"/>
    </row>
    <row r="97" spans="2:27" ht="15.6" customHeight="1" x14ac:dyDescent="0.25">
      <c r="B97" s="13"/>
      <c r="G97" s="268"/>
      <c r="H97" s="268"/>
      <c r="I97" s="268"/>
      <c r="J97" s="268"/>
      <c r="K97" s="268"/>
      <c r="L97" s="268"/>
      <c r="M97" s="268"/>
      <c r="N97" s="268"/>
      <c r="O97" s="268"/>
      <c r="P97" s="268"/>
      <c r="Q97" s="268"/>
      <c r="R97" s="268"/>
      <c r="S97" s="268"/>
      <c r="T97" s="268"/>
      <c r="U97" s="268"/>
      <c r="V97" s="268"/>
      <c r="W97" s="268"/>
      <c r="AA97" s="14"/>
    </row>
    <row r="98" spans="2:27" ht="15.6" customHeight="1" x14ac:dyDescent="0.25">
      <c r="B98" s="13"/>
      <c r="G98" s="268"/>
      <c r="H98" s="268"/>
      <c r="I98" s="268"/>
      <c r="J98" s="268"/>
      <c r="K98" s="268"/>
      <c r="L98" s="268"/>
      <c r="M98" s="268"/>
      <c r="N98" s="268"/>
      <c r="O98" s="268"/>
      <c r="P98" s="268"/>
      <c r="Q98" s="268"/>
      <c r="R98" s="268"/>
      <c r="S98" s="268"/>
      <c r="T98" s="268"/>
      <c r="U98" s="268"/>
      <c r="V98" s="268"/>
      <c r="W98" s="268"/>
      <c r="AA98" s="14"/>
    </row>
    <row r="99" spans="2:27" ht="15.6" customHeight="1" x14ac:dyDescent="0.25">
      <c r="B99" s="13"/>
      <c r="G99" s="268"/>
      <c r="H99" s="268"/>
      <c r="I99" s="268"/>
      <c r="J99" s="268"/>
      <c r="K99" s="268"/>
      <c r="L99" s="268"/>
      <c r="M99" s="268"/>
      <c r="N99" s="268"/>
      <c r="O99" s="268"/>
      <c r="P99" s="268"/>
      <c r="Q99" s="268"/>
      <c r="R99" s="268"/>
      <c r="S99" s="268"/>
      <c r="T99" s="268"/>
      <c r="U99" s="268"/>
      <c r="V99" s="268"/>
      <c r="W99" s="268"/>
      <c r="AA99" s="14"/>
    </row>
    <row r="100" spans="2:27" ht="15.6" customHeight="1" x14ac:dyDescent="0.25">
      <c r="B100" s="13"/>
      <c r="G100" s="268"/>
      <c r="H100" s="268"/>
      <c r="I100" s="268"/>
      <c r="J100" s="268"/>
      <c r="K100" s="268"/>
      <c r="L100" s="268"/>
      <c r="M100" s="268"/>
      <c r="N100" s="268"/>
      <c r="O100" s="268"/>
      <c r="P100" s="268"/>
      <c r="Q100" s="268"/>
      <c r="R100" s="268"/>
      <c r="S100" s="268"/>
      <c r="T100" s="268"/>
      <c r="U100" s="268"/>
      <c r="V100" s="268"/>
      <c r="W100" s="268"/>
      <c r="AA100" s="14"/>
    </row>
    <row r="101" spans="2:27" ht="15.6" customHeight="1" x14ac:dyDescent="0.25">
      <c r="B101" s="13"/>
      <c r="G101" s="268"/>
      <c r="H101" s="268"/>
      <c r="I101" s="268"/>
      <c r="J101" s="268"/>
      <c r="K101" s="268"/>
      <c r="L101" s="268"/>
      <c r="M101" s="268"/>
      <c r="N101" s="268"/>
      <c r="O101" s="268"/>
      <c r="P101" s="268"/>
      <c r="Q101" s="268"/>
      <c r="R101" s="268"/>
      <c r="S101" s="268"/>
      <c r="T101" s="268"/>
      <c r="U101" s="268"/>
      <c r="V101" s="268"/>
      <c r="W101" s="268"/>
      <c r="AA101" s="14"/>
    </row>
    <row r="102" spans="2:27" ht="15.6" customHeight="1" x14ac:dyDescent="0.25">
      <c r="B102" s="13"/>
      <c r="G102" s="268"/>
      <c r="H102" s="268"/>
      <c r="I102" s="268"/>
      <c r="J102" s="268"/>
      <c r="K102" s="268"/>
      <c r="L102" s="268"/>
      <c r="M102" s="268"/>
      <c r="N102" s="268"/>
      <c r="O102" s="268"/>
      <c r="P102" s="268"/>
      <c r="Q102" s="268"/>
      <c r="R102" s="268"/>
      <c r="S102" s="268"/>
      <c r="T102" s="268"/>
      <c r="U102" s="268"/>
      <c r="V102" s="268"/>
      <c r="W102" s="268"/>
      <c r="AA102" s="14"/>
    </row>
    <row r="103" spans="2:27" ht="15.6" customHeight="1" x14ac:dyDescent="0.25">
      <c r="B103" s="13"/>
      <c r="G103" s="268"/>
      <c r="H103" s="268"/>
      <c r="I103" s="268"/>
      <c r="J103" s="268"/>
      <c r="K103" s="268"/>
      <c r="L103" s="268"/>
      <c r="M103" s="268"/>
      <c r="N103" s="268"/>
      <c r="O103" s="268"/>
      <c r="P103" s="268"/>
      <c r="Q103" s="268"/>
      <c r="R103" s="268"/>
      <c r="S103" s="268"/>
      <c r="T103" s="268"/>
      <c r="U103" s="268"/>
      <c r="V103" s="268"/>
      <c r="W103" s="268"/>
      <c r="AA103" s="14"/>
    </row>
    <row r="104" spans="2:27" ht="16.5" thickBot="1" x14ac:dyDescent="0.3">
      <c r="B104" s="15"/>
      <c r="C104" s="16"/>
      <c r="D104" s="16"/>
      <c r="E104" s="16"/>
      <c r="F104" s="16"/>
      <c r="G104" s="16"/>
      <c r="H104" s="16"/>
      <c r="I104" s="16"/>
      <c r="J104" s="16"/>
      <c r="K104" s="16"/>
      <c r="L104" s="16"/>
      <c r="M104" s="16"/>
      <c r="N104" s="16"/>
      <c r="O104" s="16"/>
      <c r="P104" s="16"/>
      <c r="Q104" s="16"/>
      <c r="R104" s="16"/>
      <c r="S104" s="16"/>
      <c r="T104" s="16"/>
      <c r="U104" s="16"/>
      <c r="V104" s="16"/>
      <c r="W104" s="16"/>
      <c r="X104" s="19"/>
      <c r="Y104" s="16"/>
      <c r="Z104" s="16"/>
      <c r="AA104" s="17"/>
    </row>
    <row r="105" spans="2:27" ht="7.9" customHeight="1" thickBot="1" x14ac:dyDescent="0.3"/>
    <row r="106" spans="2:27" x14ac:dyDescent="0.25">
      <c r="B106" s="10"/>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2"/>
    </row>
    <row r="107" spans="2:27" x14ac:dyDescent="0.25">
      <c r="B107" s="13"/>
      <c r="G107" s="269" t="s">
        <v>113</v>
      </c>
      <c r="H107" s="269"/>
      <c r="I107" s="269"/>
      <c r="J107" s="269"/>
      <c r="K107" s="269"/>
      <c r="L107" s="269"/>
      <c r="M107" s="269"/>
      <c r="N107" s="269"/>
      <c r="O107" s="269"/>
      <c r="P107" s="269"/>
      <c r="Q107" s="269"/>
      <c r="R107" s="269"/>
      <c r="S107" s="269"/>
      <c r="T107" s="269"/>
      <c r="U107" s="269"/>
      <c r="V107" s="269"/>
      <c r="W107" s="269"/>
      <c r="AA107" s="14"/>
    </row>
    <row r="108" spans="2:27" x14ac:dyDescent="0.25">
      <c r="B108" s="13"/>
      <c r="G108" s="269"/>
      <c r="H108" s="269"/>
      <c r="I108" s="269"/>
      <c r="J108" s="269"/>
      <c r="K108" s="269"/>
      <c r="L108" s="269"/>
      <c r="M108" s="269"/>
      <c r="N108" s="269"/>
      <c r="O108" s="269"/>
      <c r="P108" s="269"/>
      <c r="Q108" s="269"/>
      <c r="R108" s="269"/>
      <c r="S108" s="269"/>
      <c r="T108" s="269"/>
      <c r="U108" s="269"/>
      <c r="V108" s="269"/>
      <c r="W108" s="269"/>
      <c r="AA108" s="14"/>
    </row>
    <row r="109" spans="2:27" x14ac:dyDescent="0.25">
      <c r="B109" s="13"/>
      <c r="G109" s="269"/>
      <c r="H109" s="269"/>
      <c r="I109" s="269"/>
      <c r="J109" s="269"/>
      <c r="K109" s="269"/>
      <c r="L109" s="269"/>
      <c r="M109" s="269"/>
      <c r="N109" s="269"/>
      <c r="O109" s="269"/>
      <c r="P109" s="269"/>
      <c r="Q109" s="269"/>
      <c r="R109" s="269"/>
      <c r="S109" s="269"/>
      <c r="T109" s="269"/>
      <c r="U109" s="269"/>
      <c r="V109" s="269"/>
      <c r="W109" s="269"/>
      <c r="AA109" s="14"/>
    </row>
    <row r="110" spans="2:27" x14ac:dyDescent="0.25">
      <c r="B110" s="13"/>
      <c r="G110" s="269"/>
      <c r="H110" s="269"/>
      <c r="I110" s="269"/>
      <c r="J110" s="269"/>
      <c r="K110" s="269"/>
      <c r="L110" s="269"/>
      <c r="M110" s="269"/>
      <c r="N110" s="269"/>
      <c r="O110" s="269"/>
      <c r="P110" s="269"/>
      <c r="Q110" s="269"/>
      <c r="R110" s="269"/>
      <c r="S110" s="269"/>
      <c r="T110" s="269"/>
      <c r="U110" s="269"/>
      <c r="V110" s="269"/>
      <c r="W110" s="269"/>
      <c r="AA110" s="14"/>
    </row>
    <row r="111" spans="2:27" x14ac:dyDescent="0.25">
      <c r="B111" s="13"/>
      <c r="G111" s="269"/>
      <c r="H111" s="269"/>
      <c r="I111" s="269"/>
      <c r="J111" s="269"/>
      <c r="K111" s="269"/>
      <c r="L111" s="269"/>
      <c r="M111" s="269"/>
      <c r="N111" s="269"/>
      <c r="O111" s="269"/>
      <c r="P111" s="269"/>
      <c r="Q111" s="269"/>
      <c r="R111" s="269"/>
      <c r="S111" s="269"/>
      <c r="T111" s="269"/>
      <c r="U111" s="269"/>
      <c r="V111" s="269"/>
      <c r="W111" s="269"/>
      <c r="AA111" s="14"/>
    </row>
    <row r="112" spans="2:27" x14ac:dyDescent="0.25">
      <c r="B112" s="13"/>
      <c r="G112" s="269"/>
      <c r="H112" s="269"/>
      <c r="I112" s="269"/>
      <c r="J112" s="269"/>
      <c r="K112" s="269"/>
      <c r="L112" s="269"/>
      <c r="M112" s="269"/>
      <c r="N112" s="269"/>
      <c r="O112" s="269"/>
      <c r="P112" s="269"/>
      <c r="Q112" s="269"/>
      <c r="R112" s="269"/>
      <c r="S112" s="269"/>
      <c r="T112" s="269"/>
      <c r="U112" s="269"/>
      <c r="V112" s="269"/>
      <c r="W112" s="269"/>
      <c r="AA112" s="14"/>
    </row>
    <row r="113" spans="2:29" x14ac:dyDescent="0.25">
      <c r="B113" s="13"/>
      <c r="G113" s="269"/>
      <c r="H113" s="269"/>
      <c r="I113" s="269"/>
      <c r="J113" s="269"/>
      <c r="K113" s="269"/>
      <c r="L113" s="269"/>
      <c r="M113" s="269"/>
      <c r="N113" s="269"/>
      <c r="O113" s="269"/>
      <c r="P113" s="269"/>
      <c r="Q113" s="269"/>
      <c r="R113" s="269"/>
      <c r="S113" s="269"/>
      <c r="T113" s="269"/>
      <c r="U113" s="269"/>
      <c r="V113" s="269"/>
      <c r="W113" s="269"/>
      <c r="AA113" s="14"/>
    </row>
    <row r="114" spans="2:29" x14ac:dyDescent="0.25">
      <c r="B114" s="13"/>
      <c r="G114" s="269"/>
      <c r="H114" s="269"/>
      <c r="I114" s="269"/>
      <c r="J114" s="269"/>
      <c r="K114" s="269"/>
      <c r="L114" s="269"/>
      <c r="M114" s="269"/>
      <c r="N114" s="269"/>
      <c r="O114" s="269"/>
      <c r="P114" s="269"/>
      <c r="Q114" s="269"/>
      <c r="R114" s="269"/>
      <c r="S114" s="269"/>
      <c r="T114" s="269"/>
      <c r="U114" s="269"/>
      <c r="V114" s="269"/>
      <c r="W114" s="269"/>
      <c r="AA114" s="14"/>
    </row>
    <row r="115" spans="2:29" x14ac:dyDescent="0.25">
      <c r="B115" s="13"/>
      <c r="G115" s="269"/>
      <c r="H115" s="269"/>
      <c r="I115" s="269"/>
      <c r="J115" s="269"/>
      <c r="K115" s="269"/>
      <c r="L115" s="269"/>
      <c r="M115" s="269"/>
      <c r="N115" s="269"/>
      <c r="O115" s="269"/>
      <c r="P115" s="269"/>
      <c r="Q115" s="269"/>
      <c r="R115" s="269"/>
      <c r="S115" s="269"/>
      <c r="T115" s="269"/>
      <c r="U115" s="269"/>
      <c r="V115" s="269"/>
      <c r="W115" s="269"/>
      <c r="AA115" s="14"/>
    </row>
    <row r="116" spans="2:29" x14ac:dyDescent="0.25">
      <c r="B116" s="13"/>
      <c r="G116" s="269"/>
      <c r="H116" s="269"/>
      <c r="I116" s="269"/>
      <c r="J116" s="269"/>
      <c r="K116" s="269"/>
      <c r="L116" s="269"/>
      <c r="M116" s="269"/>
      <c r="N116" s="269"/>
      <c r="O116" s="269"/>
      <c r="P116" s="269"/>
      <c r="Q116" s="269"/>
      <c r="R116" s="269"/>
      <c r="S116" s="269"/>
      <c r="T116" s="269"/>
      <c r="U116" s="269"/>
      <c r="V116" s="269"/>
      <c r="W116" s="269"/>
      <c r="AA116" s="14"/>
    </row>
    <row r="117" spans="2:29" ht="16.5" thickBot="1" x14ac:dyDescent="0.3">
      <c r="B117" s="15"/>
      <c r="C117" s="16"/>
      <c r="D117" s="16"/>
      <c r="E117" s="16"/>
      <c r="F117" s="16"/>
      <c r="G117" s="16"/>
      <c r="H117" s="16"/>
      <c r="I117" s="16"/>
      <c r="J117" s="16"/>
      <c r="K117" s="16"/>
      <c r="L117" s="16"/>
      <c r="M117" s="16"/>
      <c r="N117" s="16"/>
      <c r="O117" s="16"/>
      <c r="P117" s="16"/>
      <c r="Q117" s="16"/>
      <c r="R117" s="16"/>
      <c r="S117" s="16"/>
      <c r="T117" s="16"/>
      <c r="U117" s="16"/>
      <c r="V117" s="16"/>
      <c r="W117" s="16"/>
      <c r="X117" s="19"/>
      <c r="Y117" s="16"/>
      <c r="Z117" s="16"/>
      <c r="AA117" s="17"/>
    </row>
    <row r="118" spans="2:29" ht="5.45" customHeight="1" thickBot="1" x14ac:dyDescent="0.3"/>
    <row r="119" spans="2:29" x14ac:dyDescent="0.25">
      <c r="B119" s="10"/>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2"/>
      <c r="AC119" s="18">
        <v>8</v>
      </c>
    </row>
    <row r="120" spans="2:29" x14ac:dyDescent="0.25">
      <c r="B120" s="13"/>
      <c r="G120" s="267" t="s">
        <v>114</v>
      </c>
      <c r="H120" s="267"/>
      <c r="I120" s="267"/>
      <c r="J120" s="267"/>
      <c r="K120" s="267"/>
      <c r="L120" s="267"/>
      <c r="M120" s="267"/>
      <c r="N120" s="267"/>
      <c r="O120" s="267"/>
      <c r="P120" s="267"/>
      <c r="Q120" s="267"/>
      <c r="R120" s="267"/>
      <c r="S120" s="267"/>
      <c r="T120" s="267"/>
      <c r="U120" s="267"/>
      <c r="V120" s="267"/>
      <c r="W120" s="267"/>
      <c r="AA120" s="14"/>
    </row>
    <row r="121" spans="2:29" x14ac:dyDescent="0.25">
      <c r="B121" s="13"/>
      <c r="G121" s="267"/>
      <c r="H121" s="267"/>
      <c r="I121" s="267"/>
      <c r="J121" s="267"/>
      <c r="K121" s="267"/>
      <c r="L121" s="267"/>
      <c r="M121" s="267"/>
      <c r="N121" s="267"/>
      <c r="O121" s="267"/>
      <c r="P121" s="267"/>
      <c r="Q121" s="267"/>
      <c r="R121" s="267"/>
      <c r="S121" s="267"/>
      <c r="T121" s="267"/>
      <c r="U121" s="267"/>
      <c r="V121" s="267"/>
      <c r="W121" s="267"/>
      <c r="AA121" s="14"/>
    </row>
    <row r="122" spans="2:29" x14ac:dyDescent="0.25">
      <c r="B122" s="13"/>
      <c r="G122" s="267"/>
      <c r="H122" s="267"/>
      <c r="I122" s="267"/>
      <c r="J122" s="267"/>
      <c r="K122" s="267"/>
      <c r="L122" s="267"/>
      <c r="M122" s="267"/>
      <c r="N122" s="267"/>
      <c r="O122" s="267"/>
      <c r="P122" s="267"/>
      <c r="Q122" s="267"/>
      <c r="R122" s="267"/>
      <c r="S122" s="267"/>
      <c r="T122" s="267"/>
      <c r="U122" s="267"/>
      <c r="V122" s="267"/>
      <c r="W122" s="267"/>
      <c r="AA122" s="14"/>
    </row>
    <row r="123" spans="2:29" x14ac:dyDescent="0.25">
      <c r="B123" s="13"/>
      <c r="G123" s="267"/>
      <c r="H123" s="267"/>
      <c r="I123" s="267"/>
      <c r="J123" s="267"/>
      <c r="K123" s="267"/>
      <c r="L123" s="267"/>
      <c r="M123" s="267"/>
      <c r="N123" s="267"/>
      <c r="O123" s="267"/>
      <c r="P123" s="267"/>
      <c r="Q123" s="267"/>
      <c r="R123" s="267"/>
      <c r="S123" s="267"/>
      <c r="T123" s="267"/>
      <c r="U123" s="267"/>
      <c r="V123" s="267"/>
      <c r="W123" s="267"/>
      <c r="AA123" s="14"/>
    </row>
    <row r="124" spans="2:29" x14ac:dyDescent="0.25">
      <c r="B124" s="13"/>
      <c r="G124" s="267"/>
      <c r="H124" s="267"/>
      <c r="I124" s="267"/>
      <c r="J124" s="267"/>
      <c r="K124" s="267"/>
      <c r="L124" s="267"/>
      <c r="M124" s="267"/>
      <c r="N124" s="267"/>
      <c r="O124" s="267"/>
      <c r="P124" s="267"/>
      <c r="Q124" s="267"/>
      <c r="R124" s="267"/>
      <c r="S124" s="267"/>
      <c r="T124" s="267"/>
      <c r="U124" s="267"/>
      <c r="V124" s="267"/>
      <c r="W124" s="267"/>
      <c r="AA124" s="14"/>
    </row>
    <row r="125" spans="2:29" x14ac:dyDescent="0.25">
      <c r="B125" s="13"/>
      <c r="G125" s="267"/>
      <c r="H125" s="267"/>
      <c r="I125" s="267"/>
      <c r="J125" s="267"/>
      <c r="K125" s="267"/>
      <c r="L125" s="267"/>
      <c r="M125" s="267"/>
      <c r="N125" s="267"/>
      <c r="O125" s="267"/>
      <c r="P125" s="267"/>
      <c r="Q125" s="267"/>
      <c r="R125" s="267"/>
      <c r="S125" s="267"/>
      <c r="T125" s="267"/>
      <c r="U125" s="267"/>
      <c r="V125" s="267"/>
      <c r="W125" s="267"/>
      <c r="AA125" s="14"/>
    </row>
    <row r="126" spans="2:29" x14ac:dyDescent="0.25">
      <c r="B126" s="13"/>
      <c r="G126" s="267"/>
      <c r="H126" s="267"/>
      <c r="I126" s="267"/>
      <c r="J126" s="267"/>
      <c r="K126" s="267"/>
      <c r="L126" s="267"/>
      <c r="M126" s="267"/>
      <c r="N126" s="267"/>
      <c r="O126" s="267"/>
      <c r="P126" s="267"/>
      <c r="Q126" s="267"/>
      <c r="R126" s="267"/>
      <c r="S126" s="267"/>
      <c r="T126" s="267"/>
      <c r="U126" s="267"/>
      <c r="V126" s="267"/>
      <c r="W126" s="267"/>
      <c r="AA126" s="14"/>
    </row>
    <row r="127" spans="2:29" x14ac:dyDescent="0.25">
      <c r="B127" s="13"/>
      <c r="G127" s="267"/>
      <c r="H127" s="267"/>
      <c r="I127" s="267"/>
      <c r="J127" s="267"/>
      <c r="K127" s="267"/>
      <c r="L127" s="267"/>
      <c r="M127" s="267"/>
      <c r="N127" s="267"/>
      <c r="O127" s="267"/>
      <c r="P127" s="267"/>
      <c r="Q127" s="267"/>
      <c r="R127" s="267"/>
      <c r="S127" s="267"/>
      <c r="T127" s="267"/>
      <c r="U127" s="267"/>
      <c r="V127" s="267"/>
      <c r="W127" s="267"/>
      <c r="AA127" s="14"/>
    </row>
    <row r="128" spans="2:29" x14ac:dyDescent="0.25">
      <c r="B128" s="13"/>
      <c r="G128" s="267"/>
      <c r="H128" s="267"/>
      <c r="I128" s="267"/>
      <c r="J128" s="267"/>
      <c r="K128" s="267"/>
      <c r="L128" s="267"/>
      <c r="M128" s="267"/>
      <c r="N128" s="267"/>
      <c r="O128" s="267"/>
      <c r="P128" s="267"/>
      <c r="Q128" s="267"/>
      <c r="R128" s="267"/>
      <c r="S128" s="267"/>
      <c r="T128" s="267"/>
      <c r="U128" s="267"/>
      <c r="V128" s="267"/>
      <c r="W128" s="267"/>
      <c r="AA128" s="14"/>
    </row>
    <row r="129" spans="2:27" x14ac:dyDescent="0.25">
      <c r="B129" s="13"/>
      <c r="G129" s="267"/>
      <c r="H129" s="267"/>
      <c r="I129" s="267"/>
      <c r="J129" s="267"/>
      <c r="K129" s="267"/>
      <c r="L129" s="267"/>
      <c r="M129" s="267"/>
      <c r="N129" s="267"/>
      <c r="O129" s="267"/>
      <c r="P129" s="267"/>
      <c r="Q129" s="267"/>
      <c r="R129" s="267"/>
      <c r="S129" s="267"/>
      <c r="T129" s="267"/>
      <c r="U129" s="267"/>
      <c r="V129" s="267"/>
      <c r="W129" s="267"/>
      <c r="AA129" s="14"/>
    </row>
    <row r="130" spans="2:27" ht="16.5" thickBot="1" x14ac:dyDescent="0.3">
      <c r="B130" s="15"/>
      <c r="C130" s="16"/>
      <c r="D130" s="16"/>
      <c r="E130" s="16"/>
      <c r="F130" s="16"/>
      <c r="G130" s="16"/>
      <c r="H130" s="16"/>
      <c r="I130" s="16"/>
      <c r="J130" s="16"/>
      <c r="K130" s="16"/>
      <c r="L130" s="16"/>
      <c r="M130" s="16"/>
      <c r="N130" s="16"/>
      <c r="O130" s="16"/>
      <c r="P130" s="16"/>
      <c r="Q130" s="16"/>
      <c r="R130" s="16"/>
      <c r="S130" s="16"/>
      <c r="T130" s="16"/>
      <c r="U130" s="16"/>
      <c r="V130" s="16"/>
      <c r="W130" s="16"/>
      <c r="X130" s="19"/>
      <c r="Y130" s="16"/>
      <c r="Z130" s="16"/>
      <c r="AA130" s="17"/>
    </row>
    <row r="131" spans="2:27" ht="5.45" customHeight="1" thickBot="1" x14ac:dyDescent="0.3"/>
    <row r="132" spans="2:27" x14ac:dyDescent="0.25">
      <c r="B132" s="10"/>
      <c r="C132" s="11"/>
      <c r="D132" s="11"/>
      <c r="E132" s="11"/>
      <c r="F132" s="11"/>
      <c r="G132" s="11"/>
      <c r="H132" s="11"/>
      <c r="I132" s="11"/>
      <c r="J132" s="11"/>
      <c r="K132" s="11"/>
      <c r="L132" s="11"/>
      <c r="M132" s="11"/>
      <c r="N132" s="11"/>
      <c r="O132" s="11"/>
      <c r="P132" s="11"/>
      <c r="Q132" s="11"/>
      <c r="R132" s="11"/>
      <c r="S132" s="11"/>
      <c r="T132" s="11"/>
      <c r="U132" s="11"/>
      <c r="V132" s="12"/>
    </row>
    <row r="133" spans="2:27" ht="15.6" customHeight="1" x14ac:dyDescent="0.25">
      <c r="B133" s="13"/>
      <c r="C133" s="270" t="s">
        <v>115</v>
      </c>
      <c r="D133" s="271"/>
      <c r="E133" s="271"/>
      <c r="F133" s="272"/>
      <c r="H133" s="279" t="s">
        <v>116</v>
      </c>
      <c r="I133" s="280"/>
      <c r="J133" s="280"/>
      <c r="K133" s="280"/>
      <c r="L133" s="280"/>
      <c r="M133" s="280"/>
      <c r="N133" s="280"/>
      <c r="O133" s="280"/>
      <c r="P133" s="280"/>
      <c r="Q133" s="280"/>
      <c r="R133" s="280"/>
      <c r="S133" s="280"/>
      <c r="T133" s="280"/>
      <c r="U133" s="281"/>
      <c r="V133" s="38"/>
      <c r="W133" s="37"/>
      <c r="X133" s="37"/>
      <c r="Y133" s="37"/>
      <c r="Z133" s="37"/>
    </row>
    <row r="134" spans="2:27" ht="15.6" customHeight="1" x14ac:dyDescent="0.25">
      <c r="B134" s="13"/>
      <c r="C134" s="273"/>
      <c r="D134" s="274"/>
      <c r="E134" s="274"/>
      <c r="F134" s="275"/>
      <c r="G134" s="37"/>
      <c r="H134" s="282"/>
      <c r="I134" s="283"/>
      <c r="J134" s="283"/>
      <c r="K134" s="283"/>
      <c r="L134" s="283"/>
      <c r="M134" s="283"/>
      <c r="N134" s="283"/>
      <c r="O134" s="283"/>
      <c r="P134" s="283"/>
      <c r="Q134" s="283"/>
      <c r="R134" s="283"/>
      <c r="S134" s="283"/>
      <c r="T134" s="283"/>
      <c r="U134" s="284"/>
      <c r="V134" s="38"/>
      <c r="W134" s="37"/>
      <c r="X134" s="37"/>
      <c r="Y134" s="37"/>
      <c r="Z134" s="37"/>
    </row>
    <row r="135" spans="2:27" ht="15.6" customHeight="1" x14ac:dyDescent="0.25">
      <c r="B135" s="13"/>
      <c r="C135" s="273"/>
      <c r="D135" s="274"/>
      <c r="E135" s="274"/>
      <c r="F135" s="275"/>
      <c r="G135" s="37"/>
      <c r="H135" s="282"/>
      <c r="I135" s="283"/>
      <c r="J135" s="283"/>
      <c r="K135" s="283"/>
      <c r="L135" s="283"/>
      <c r="M135" s="283"/>
      <c r="N135" s="283"/>
      <c r="O135" s="283"/>
      <c r="P135" s="283"/>
      <c r="Q135" s="283"/>
      <c r="R135" s="283"/>
      <c r="S135" s="283"/>
      <c r="T135" s="283"/>
      <c r="U135" s="284"/>
      <c r="V135" s="38"/>
      <c r="W135" s="37"/>
      <c r="X135" s="37"/>
      <c r="Y135" s="37"/>
      <c r="Z135" s="37"/>
    </row>
    <row r="136" spans="2:27" ht="15.6" customHeight="1" x14ac:dyDescent="0.25">
      <c r="B136" s="13"/>
      <c r="C136" s="273"/>
      <c r="D136" s="274"/>
      <c r="E136" s="274"/>
      <c r="F136" s="275"/>
      <c r="G136" s="37"/>
      <c r="H136" s="282"/>
      <c r="I136" s="283"/>
      <c r="J136" s="283"/>
      <c r="K136" s="283"/>
      <c r="L136" s="283"/>
      <c r="M136" s="283"/>
      <c r="N136" s="283"/>
      <c r="O136" s="283"/>
      <c r="P136" s="283"/>
      <c r="Q136" s="283"/>
      <c r="R136" s="283"/>
      <c r="S136" s="283"/>
      <c r="T136" s="283"/>
      <c r="U136" s="284"/>
      <c r="V136" s="38"/>
      <c r="W136" s="37"/>
      <c r="X136" s="37"/>
      <c r="Y136" s="37"/>
      <c r="Z136" s="37"/>
    </row>
    <row r="137" spans="2:27" ht="15.6" customHeight="1" x14ac:dyDescent="0.25">
      <c r="B137" s="13"/>
      <c r="C137" s="273"/>
      <c r="D137" s="274"/>
      <c r="E137" s="274"/>
      <c r="F137" s="275"/>
      <c r="G137" s="37"/>
      <c r="H137" s="282"/>
      <c r="I137" s="283"/>
      <c r="J137" s="283"/>
      <c r="K137" s="283"/>
      <c r="L137" s="283"/>
      <c r="M137" s="283"/>
      <c r="N137" s="283"/>
      <c r="O137" s="283"/>
      <c r="P137" s="283"/>
      <c r="Q137" s="283"/>
      <c r="R137" s="283"/>
      <c r="S137" s="283"/>
      <c r="T137" s="283"/>
      <c r="U137" s="284"/>
      <c r="V137" s="38"/>
      <c r="W137" s="37"/>
      <c r="X137" s="37"/>
      <c r="Y137" s="37"/>
      <c r="Z137" s="37"/>
    </row>
    <row r="138" spans="2:27" ht="15.6" customHeight="1" x14ac:dyDescent="0.25">
      <c r="B138" s="13"/>
      <c r="C138" s="273"/>
      <c r="D138" s="274"/>
      <c r="E138" s="274"/>
      <c r="F138" s="275"/>
      <c r="G138" s="37"/>
      <c r="H138" s="282"/>
      <c r="I138" s="283"/>
      <c r="J138" s="283"/>
      <c r="K138" s="283"/>
      <c r="L138" s="283"/>
      <c r="M138" s="283"/>
      <c r="N138" s="283"/>
      <c r="O138" s="283"/>
      <c r="P138" s="283"/>
      <c r="Q138" s="283"/>
      <c r="R138" s="283"/>
      <c r="S138" s="283"/>
      <c r="T138" s="283"/>
      <c r="U138" s="284"/>
      <c r="V138" s="38"/>
      <c r="W138" s="37"/>
      <c r="X138" s="37"/>
      <c r="Y138" s="37"/>
      <c r="Z138" s="37"/>
    </row>
    <row r="139" spans="2:27" ht="15.6" customHeight="1" x14ac:dyDescent="0.25">
      <c r="B139" s="13"/>
      <c r="C139" s="273"/>
      <c r="D139" s="274"/>
      <c r="E139" s="274"/>
      <c r="F139" s="275"/>
      <c r="G139" s="37"/>
      <c r="H139" s="282"/>
      <c r="I139" s="283"/>
      <c r="J139" s="283"/>
      <c r="K139" s="283"/>
      <c r="L139" s="283"/>
      <c r="M139" s="283"/>
      <c r="N139" s="283"/>
      <c r="O139" s="283"/>
      <c r="P139" s="283"/>
      <c r="Q139" s="283"/>
      <c r="R139" s="283"/>
      <c r="S139" s="283"/>
      <c r="T139" s="283"/>
      <c r="U139" s="284"/>
      <c r="V139" s="38"/>
      <c r="W139" s="37"/>
      <c r="X139" s="37"/>
      <c r="Y139" s="37"/>
      <c r="Z139" s="37"/>
    </row>
    <row r="140" spans="2:27" ht="15.6" customHeight="1" x14ac:dyDescent="0.25">
      <c r="B140" s="13"/>
      <c r="C140" s="273"/>
      <c r="D140" s="274"/>
      <c r="E140" s="274"/>
      <c r="F140" s="275"/>
      <c r="G140" s="37"/>
      <c r="H140" s="282"/>
      <c r="I140" s="283"/>
      <c r="J140" s="283"/>
      <c r="K140" s="283"/>
      <c r="L140" s="283"/>
      <c r="M140" s="283"/>
      <c r="N140" s="283"/>
      <c r="O140" s="283"/>
      <c r="P140" s="283"/>
      <c r="Q140" s="283"/>
      <c r="R140" s="283"/>
      <c r="S140" s="283"/>
      <c r="T140" s="283"/>
      <c r="U140" s="284"/>
      <c r="V140" s="38"/>
      <c r="W140" s="37"/>
      <c r="X140" s="37"/>
      <c r="Y140" s="37"/>
      <c r="Z140" s="37"/>
    </row>
    <row r="141" spans="2:27" ht="15.6" customHeight="1" x14ac:dyDescent="0.25">
      <c r="B141" s="13"/>
      <c r="C141" s="273"/>
      <c r="D141" s="274"/>
      <c r="E141" s="274"/>
      <c r="F141" s="275"/>
      <c r="G141" s="37"/>
      <c r="H141" s="282"/>
      <c r="I141" s="283"/>
      <c r="J141" s="283"/>
      <c r="K141" s="283"/>
      <c r="L141" s="283"/>
      <c r="M141" s="283"/>
      <c r="N141" s="283"/>
      <c r="O141" s="283"/>
      <c r="P141" s="283"/>
      <c r="Q141" s="283"/>
      <c r="R141" s="283"/>
      <c r="S141" s="283"/>
      <c r="T141" s="283"/>
      <c r="U141" s="284"/>
      <c r="V141" s="38"/>
      <c r="W141" s="37"/>
      <c r="X141" s="37"/>
      <c r="Y141" s="37"/>
      <c r="Z141" s="37"/>
    </row>
    <row r="142" spans="2:27" ht="15.6" customHeight="1" x14ac:dyDescent="0.25">
      <c r="B142" s="13"/>
      <c r="C142" s="276"/>
      <c r="D142" s="277"/>
      <c r="E142" s="277"/>
      <c r="F142" s="278"/>
      <c r="G142" s="37"/>
      <c r="H142" s="285"/>
      <c r="I142" s="286"/>
      <c r="J142" s="286"/>
      <c r="K142" s="286"/>
      <c r="L142" s="286"/>
      <c r="M142" s="286"/>
      <c r="N142" s="286"/>
      <c r="O142" s="286"/>
      <c r="P142" s="286"/>
      <c r="Q142" s="286"/>
      <c r="R142" s="286"/>
      <c r="S142" s="286"/>
      <c r="T142" s="286"/>
      <c r="U142" s="287"/>
      <c r="V142" s="38"/>
      <c r="W142" s="37"/>
      <c r="X142" s="37"/>
      <c r="Y142" s="37"/>
      <c r="Z142" s="37"/>
    </row>
    <row r="143" spans="2:27" ht="16.5" thickBot="1" x14ac:dyDescent="0.3">
      <c r="B143" s="15"/>
      <c r="C143" s="16"/>
      <c r="D143" s="16"/>
      <c r="E143" s="16"/>
      <c r="F143" s="16"/>
      <c r="G143" s="16"/>
      <c r="H143" s="16"/>
      <c r="I143" s="16"/>
      <c r="J143" s="16"/>
      <c r="K143" s="16"/>
      <c r="L143" s="16"/>
      <c r="M143" s="16"/>
      <c r="N143" s="16"/>
      <c r="O143" s="16"/>
      <c r="P143" s="16"/>
      <c r="Q143" s="16"/>
      <c r="R143" s="16"/>
      <c r="S143" s="16"/>
      <c r="T143" s="16"/>
      <c r="U143" s="16"/>
      <c r="V143" s="17"/>
      <c r="X143" s="29"/>
    </row>
    <row r="144" spans="2:27" ht="5.45" customHeight="1" thickBot="1" x14ac:dyDescent="0.3"/>
    <row r="145" spans="2:27" x14ac:dyDescent="0.25">
      <c r="B145" s="10"/>
      <c r="C145" s="11"/>
      <c r="D145" s="11"/>
      <c r="E145" s="11"/>
      <c r="F145" s="11"/>
      <c r="G145" s="11"/>
      <c r="H145" s="11"/>
      <c r="I145" s="11"/>
      <c r="J145" s="11"/>
      <c r="K145" s="11"/>
      <c r="L145" s="11"/>
      <c r="M145" s="11"/>
      <c r="N145" s="11"/>
      <c r="O145" s="11"/>
      <c r="P145" s="11"/>
      <c r="Q145" s="11"/>
      <c r="R145" s="11"/>
      <c r="S145" s="11"/>
      <c r="T145" s="11"/>
      <c r="U145" s="11"/>
      <c r="V145" s="12"/>
    </row>
    <row r="146" spans="2:27" ht="15.6" customHeight="1" x14ac:dyDescent="0.25">
      <c r="B146" s="13"/>
      <c r="C146" s="270" t="s">
        <v>115</v>
      </c>
      <c r="D146" s="271"/>
      <c r="E146" s="271"/>
      <c r="F146" s="272"/>
      <c r="H146" s="279" t="s">
        <v>117</v>
      </c>
      <c r="I146" s="280"/>
      <c r="J146" s="280"/>
      <c r="K146" s="280"/>
      <c r="L146" s="280"/>
      <c r="M146" s="280"/>
      <c r="N146" s="280"/>
      <c r="O146" s="280"/>
      <c r="P146" s="280"/>
      <c r="Q146" s="280"/>
      <c r="R146" s="280"/>
      <c r="S146" s="280"/>
      <c r="T146" s="280"/>
      <c r="U146" s="281"/>
      <c r="V146" s="38"/>
      <c r="W146" s="37"/>
      <c r="X146" s="37"/>
      <c r="Y146" s="37"/>
      <c r="Z146" s="37"/>
    </row>
    <row r="147" spans="2:27" ht="15.6" customHeight="1" x14ac:dyDescent="0.25">
      <c r="B147" s="13"/>
      <c r="C147" s="273"/>
      <c r="D147" s="274"/>
      <c r="E147" s="274"/>
      <c r="F147" s="275"/>
      <c r="G147" s="37"/>
      <c r="H147" s="282"/>
      <c r="I147" s="283"/>
      <c r="J147" s="283"/>
      <c r="K147" s="283"/>
      <c r="L147" s="283"/>
      <c r="M147" s="283"/>
      <c r="N147" s="283"/>
      <c r="O147" s="283"/>
      <c r="P147" s="283"/>
      <c r="Q147" s="283"/>
      <c r="R147" s="283"/>
      <c r="S147" s="283"/>
      <c r="T147" s="283"/>
      <c r="U147" s="284"/>
      <c r="V147" s="38"/>
      <c r="W147" s="37"/>
      <c r="X147" s="37"/>
      <c r="Y147" s="37"/>
      <c r="Z147" s="37"/>
    </row>
    <row r="148" spans="2:27" ht="15.6" customHeight="1" x14ac:dyDescent="0.25">
      <c r="B148" s="13"/>
      <c r="C148" s="273"/>
      <c r="D148" s="274"/>
      <c r="E148" s="274"/>
      <c r="F148" s="275"/>
      <c r="G148" s="37"/>
      <c r="H148" s="282"/>
      <c r="I148" s="283"/>
      <c r="J148" s="283"/>
      <c r="K148" s="283"/>
      <c r="L148" s="283"/>
      <c r="M148" s="283"/>
      <c r="N148" s="283"/>
      <c r="O148" s="283"/>
      <c r="P148" s="283"/>
      <c r="Q148" s="283"/>
      <c r="R148" s="283"/>
      <c r="S148" s="283"/>
      <c r="T148" s="283"/>
      <c r="U148" s="284"/>
      <c r="V148" s="38"/>
      <c r="W148" s="37"/>
      <c r="X148" s="37"/>
      <c r="Y148" s="37"/>
      <c r="Z148" s="37"/>
    </row>
    <row r="149" spans="2:27" ht="15.6" customHeight="1" x14ac:dyDescent="0.25">
      <c r="B149" s="13"/>
      <c r="C149" s="273"/>
      <c r="D149" s="274"/>
      <c r="E149" s="274"/>
      <c r="F149" s="275"/>
      <c r="G149" s="37"/>
      <c r="H149" s="282"/>
      <c r="I149" s="283"/>
      <c r="J149" s="283"/>
      <c r="K149" s="283"/>
      <c r="L149" s="283"/>
      <c r="M149" s="283"/>
      <c r="N149" s="283"/>
      <c r="O149" s="283"/>
      <c r="P149" s="283"/>
      <c r="Q149" s="283"/>
      <c r="R149" s="283"/>
      <c r="S149" s="283"/>
      <c r="T149" s="283"/>
      <c r="U149" s="284"/>
      <c r="V149" s="38"/>
      <c r="W149" s="37"/>
      <c r="X149" s="37"/>
      <c r="Y149" s="37"/>
      <c r="Z149" s="37"/>
    </row>
    <row r="150" spans="2:27" ht="15.6" customHeight="1" x14ac:dyDescent="0.25">
      <c r="B150" s="13"/>
      <c r="C150" s="273"/>
      <c r="D150" s="274"/>
      <c r="E150" s="274"/>
      <c r="F150" s="275"/>
      <c r="G150" s="37"/>
      <c r="H150" s="282"/>
      <c r="I150" s="283"/>
      <c r="J150" s="283"/>
      <c r="K150" s="283"/>
      <c r="L150" s="283"/>
      <c r="M150" s="283"/>
      <c r="N150" s="283"/>
      <c r="O150" s="283"/>
      <c r="P150" s="283"/>
      <c r="Q150" s="283"/>
      <c r="R150" s="283"/>
      <c r="S150" s="283"/>
      <c r="T150" s="283"/>
      <c r="U150" s="284"/>
      <c r="V150" s="38"/>
      <c r="W150" s="37"/>
      <c r="X150" s="37"/>
      <c r="Y150" s="37"/>
      <c r="Z150" s="37"/>
    </row>
    <row r="151" spans="2:27" ht="15.6" customHeight="1" x14ac:dyDescent="0.25">
      <c r="B151" s="13"/>
      <c r="C151" s="273"/>
      <c r="D151" s="274"/>
      <c r="E151" s="274"/>
      <c r="F151" s="275"/>
      <c r="G151" s="37"/>
      <c r="H151" s="282"/>
      <c r="I151" s="283"/>
      <c r="J151" s="283"/>
      <c r="K151" s="283"/>
      <c r="L151" s="283"/>
      <c r="M151" s="283"/>
      <c r="N151" s="283"/>
      <c r="O151" s="283"/>
      <c r="P151" s="283"/>
      <c r="Q151" s="283"/>
      <c r="R151" s="283"/>
      <c r="S151" s="283"/>
      <c r="T151" s="283"/>
      <c r="U151" s="284"/>
      <c r="V151" s="38"/>
      <c r="W151" s="37"/>
      <c r="X151" s="37"/>
      <c r="Y151" s="37"/>
      <c r="Z151" s="37"/>
    </row>
    <row r="152" spans="2:27" ht="15.6" customHeight="1" x14ac:dyDescent="0.25">
      <c r="B152" s="13"/>
      <c r="C152" s="273"/>
      <c r="D152" s="274"/>
      <c r="E152" s="274"/>
      <c r="F152" s="275"/>
      <c r="G152" s="37"/>
      <c r="H152" s="282"/>
      <c r="I152" s="283"/>
      <c r="J152" s="283"/>
      <c r="K152" s="283"/>
      <c r="L152" s="283"/>
      <c r="M152" s="283"/>
      <c r="N152" s="283"/>
      <c r="O152" s="283"/>
      <c r="P152" s="283"/>
      <c r="Q152" s="283"/>
      <c r="R152" s="283"/>
      <c r="S152" s="283"/>
      <c r="T152" s="283"/>
      <c r="U152" s="284"/>
      <c r="V152" s="38"/>
      <c r="W152" s="37"/>
      <c r="X152" s="37"/>
      <c r="Y152" s="37"/>
      <c r="Z152" s="37"/>
    </row>
    <row r="153" spans="2:27" ht="15.6" customHeight="1" x14ac:dyDescent="0.25">
      <c r="B153" s="13"/>
      <c r="C153" s="273"/>
      <c r="D153" s="274"/>
      <c r="E153" s="274"/>
      <c r="F153" s="275"/>
      <c r="G153" s="37"/>
      <c r="H153" s="282"/>
      <c r="I153" s="283"/>
      <c r="J153" s="283"/>
      <c r="K153" s="283"/>
      <c r="L153" s="283"/>
      <c r="M153" s="283"/>
      <c r="N153" s="283"/>
      <c r="O153" s="283"/>
      <c r="P153" s="283"/>
      <c r="Q153" s="283"/>
      <c r="R153" s="283"/>
      <c r="S153" s="283"/>
      <c r="T153" s="283"/>
      <c r="U153" s="284"/>
      <c r="V153" s="38"/>
      <c r="W153" s="37"/>
      <c r="X153" s="37"/>
      <c r="Y153" s="37"/>
      <c r="Z153" s="37"/>
    </row>
    <row r="154" spans="2:27" ht="15.6" customHeight="1" x14ac:dyDescent="0.25">
      <c r="B154" s="13"/>
      <c r="C154" s="273"/>
      <c r="D154" s="274"/>
      <c r="E154" s="274"/>
      <c r="F154" s="275"/>
      <c r="G154" s="37"/>
      <c r="H154" s="282"/>
      <c r="I154" s="283"/>
      <c r="J154" s="283"/>
      <c r="K154" s="283"/>
      <c r="L154" s="283"/>
      <c r="M154" s="283"/>
      <c r="N154" s="283"/>
      <c r="O154" s="283"/>
      <c r="P154" s="283"/>
      <c r="Q154" s="283"/>
      <c r="R154" s="283"/>
      <c r="S154" s="283"/>
      <c r="T154" s="283"/>
      <c r="U154" s="284"/>
      <c r="V154" s="38"/>
      <c r="W154" s="37"/>
      <c r="X154" s="37"/>
      <c r="Y154" s="37"/>
      <c r="Z154" s="37"/>
    </row>
    <row r="155" spans="2:27" ht="15.6" customHeight="1" x14ac:dyDescent="0.25">
      <c r="B155" s="13"/>
      <c r="C155" s="276"/>
      <c r="D155" s="277"/>
      <c r="E155" s="277"/>
      <c r="F155" s="278"/>
      <c r="G155" s="37"/>
      <c r="H155" s="285"/>
      <c r="I155" s="286"/>
      <c r="J155" s="286"/>
      <c r="K155" s="286"/>
      <c r="L155" s="286"/>
      <c r="M155" s="286"/>
      <c r="N155" s="286"/>
      <c r="O155" s="286"/>
      <c r="P155" s="286"/>
      <c r="Q155" s="286"/>
      <c r="R155" s="286"/>
      <c r="S155" s="286"/>
      <c r="T155" s="286"/>
      <c r="U155" s="287"/>
      <c r="V155" s="38"/>
      <c r="W155" s="37"/>
      <c r="X155" s="37"/>
      <c r="Y155" s="37"/>
      <c r="Z155" s="37"/>
    </row>
    <row r="156" spans="2:27" ht="16.5" thickBot="1" x14ac:dyDescent="0.3">
      <c r="B156" s="15"/>
      <c r="C156" s="16"/>
      <c r="D156" s="16"/>
      <c r="E156" s="16"/>
      <c r="F156" s="16"/>
      <c r="G156" s="16"/>
      <c r="H156" s="16"/>
      <c r="I156" s="16"/>
      <c r="J156" s="16"/>
      <c r="K156" s="16"/>
      <c r="L156" s="16"/>
      <c r="M156" s="16"/>
      <c r="N156" s="16"/>
      <c r="O156" s="16"/>
      <c r="P156" s="16"/>
      <c r="Q156" s="16"/>
      <c r="R156" s="16"/>
      <c r="S156" s="16"/>
      <c r="T156" s="16"/>
      <c r="U156" s="16"/>
      <c r="V156" s="17"/>
      <c r="X156" s="29"/>
    </row>
    <row r="157" spans="2:27" ht="3" customHeight="1" thickBot="1" x14ac:dyDescent="0.3"/>
    <row r="158" spans="2:27" x14ac:dyDescent="0.25">
      <c r="B158" s="10"/>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2"/>
    </row>
    <row r="159" spans="2:27" x14ac:dyDescent="0.25">
      <c r="B159" s="13"/>
      <c r="G159" s="263"/>
      <c r="H159" s="263"/>
      <c r="I159" s="263"/>
      <c r="J159" s="263"/>
      <c r="K159" s="263"/>
      <c r="L159" s="263"/>
      <c r="M159" s="263"/>
      <c r="N159" s="263"/>
      <c r="O159" s="263"/>
      <c r="P159" s="263"/>
      <c r="Q159" s="263"/>
      <c r="R159" s="263"/>
      <c r="S159" s="263"/>
      <c r="T159" s="263"/>
      <c r="U159" s="263"/>
      <c r="V159" s="263"/>
      <c r="W159" s="263"/>
      <c r="AA159" s="14"/>
    </row>
    <row r="160" spans="2:27" x14ac:dyDescent="0.25">
      <c r="B160" s="13"/>
      <c r="G160" s="263"/>
      <c r="H160" s="263"/>
      <c r="I160" s="263"/>
      <c r="J160" s="263"/>
      <c r="K160" s="263"/>
      <c r="L160" s="263"/>
      <c r="M160" s="263"/>
      <c r="N160" s="263"/>
      <c r="O160" s="263"/>
      <c r="P160" s="263"/>
      <c r="Q160" s="263"/>
      <c r="R160" s="263"/>
      <c r="S160" s="263"/>
      <c r="T160" s="263"/>
      <c r="U160" s="263"/>
      <c r="V160" s="263"/>
      <c r="W160" s="263"/>
      <c r="AA160" s="14"/>
    </row>
    <row r="161" spans="2:29" x14ac:dyDescent="0.25">
      <c r="B161" s="13"/>
      <c r="G161" s="263"/>
      <c r="H161" s="263"/>
      <c r="I161" s="263"/>
      <c r="J161" s="263"/>
      <c r="K161" s="263"/>
      <c r="L161" s="263"/>
      <c r="M161" s="263"/>
      <c r="N161" s="263"/>
      <c r="O161" s="263"/>
      <c r="P161" s="263"/>
      <c r="Q161" s="263"/>
      <c r="R161" s="263"/>
      <c r="S161" s="263"/>
      <c r="T161" s="263"/>
      <c r="U161" s="263"/>
      <c r="V161" s="263"/>
      <c r="W161" s="263"/>
      <c r="AA161" s="14"/>
    </row>
    <row r="162" spans="2:29" x14ac:dyDescent="0.25">
      <c r="B162" s="13"/>
      <c r="G162" s="263"/>
      <c r="H162" s="263"/>
      <c r="I162" s="263"/>
      <c r="J162" s="263"/>
      <c r="K162" s="263"/>
      <c r="L162" s="263"/>
      <c r="M162" s="263"/>
      <c r="N162" s="263"/>
      <c r="O162" s="263"/>
      <c r="P162" s="263"/>
      <c r="Q162" s="263"/>
      <c r="R162" s="263"/>
      <c r="S162" s="263"/>
      <c r="T162" s="263"/>
      <c r="U162" s="263"/>
      <c r="V162" s="263"/>
      <c r="W162" s="263"/>
      <c r="AA162" s="14"/>
    </row>
    <row r="163" spans="2:29" x14ac:dyDescent="0.25">
      <c r="B163" s="13"/>
      <c r="G163" s="263"/>
      <c r="H163" s="263"/>
      <c r="I163" s="263"/>
      <c r="J163" s="263"/>
      <c r="K163" s="263"/>
      <c r="L163" s="263"/>
      <c r="M163" s="263"/>
      <c r="N163" s="263"/>
      <c r="O163" s="263"/>
      <c r="P163" s="263"/>
      <c r="Q163" s="263"/>
      <c r="R163" s="263"/>
      <c r="S163" s="263"/>
      <c r="T163" s="263"/>
      <c r="U163" s="263"/>
      <c r="V163" s="263"/>
      <c r="W163" s="263"/>
      <c r="AA163" s="14"/>
    </row>
    <row r="164" spans="2:29" x14ac:dyDescent="0.25">
      <c r="B164" s="13"/>
      <c r="G164" s="263"/>
      <c r="H164" s="263"/>
      <c r="I164" s="263"/>
      <c r="J164" s="263"/>
      <c r="K164" s="263"/>
      <c r="L164" s="263"/>
      <c r="M164" s="263"/>
      <c r="N164" s="263"/>
      <c r="O164" s="263"/>
      <c r="P164" s="263"/>
      <c r="Q164" s="263"/>
      <c r="R164" s="263"/>
      <c r="S164" s="263"/>
      <c r="T164" s="263"/>
      <c r="U164" s="263"/>
      <c r="V164" s="263"/>
      <c r="W164" s="263"/>
      <c r="AA164" s="14"/>
    </row>
    <row r="165" spans="2:29" x14ac:dyDescent="0.25">
      <c r="B165" s="13"/>
      <c r="G165" s="263"/>
      <c r="H165" s="263"/>
      <c r="I165" s="263"/>
      <c r="J165" s="263"/>
      <c r="K165" s="263"/>
      <c r="L165" s="263"/>
      <c r="M165" s="263"/>
      <c r="N165" s="263"/>
      <c r="O165" s="263"/>
      <c r="P165" s="263"/>
      <c r="Q165" s="263"/>
      <c r="R165" s="263"/>
      <c r="S165" s="263"/>
      <c r="T165" s="263"/>
      <c r="U165" s="263"/>
      <c r="V165" s="263"/>
      <c r="W165" s="263"/>
      <c r="AA165" s="14"/>
    </row>
    <row r="166" spans="2:29" x14ac:dyDescent="0.25">
      <c r="B166" s="13"/>
      <c r="G166" s="263"/>
      <c r="H166" s="263"/>
      <c r="I166" s="263"/>
      <c r="J166" s="263"/>
      <c r="K166" s="263"/>
      <c r="L166" s="263"/>
      <c r="M166" s="263"/>
      <c r="N166" s="263"/>
      <c r="O166" s="263"/>
      <c r="P166" s="263"/>
      <c r="Q166" s="263"/>
      <c r="R166" s="263"/>
      <c r="S166" s="263"/>
      <c r="T166" s="263"/>
      <c r="U166" s="263"/>
      <c r="V166" s="263"/>
      <c r="W166" s="263"/>
      <c r="AA166" s="14"/>
    </row>
    <row r="167" spans="2:29" x14ac:dyDescent="0.25">
      <c r="B167" s="13"/>
      <c r="G167" s="263"/>
      <c r="H167" s="263"/>
      <c r="I167" s="263"/>
      <c r="J167" s="263"/>
      <c r="K167" s="263"/>
      <c r="L167" s="263"/>
      <c r="M167" s="263"/>
      <c r="N167" s="263"/>
      <c r="O167" s="263"/>
      <c r="P167" s="263"/>
      <c r="Q167" s="263"/>
      <c r="R167" s="263"/>
      <c r="S167" s="263"/>
      <c r="T167" s="263"/>
      <c r="U167" s="263"/>
      <c r="V167" s="263"/>
      <c r="W167" s="263"/>
      <c r="AA167" s="14"/>
    </row>
    <row r="168" spans="2:29" x14ac:dyDescent="0.25">
      <c r="B168" s="13"/>
      <c r="G168" s="263"/>
      <c r="H168" s="263"/>
      <c r="I168" s="263"/>
      <c r="J168" s="263"/>
      <c r="K168" s="263"/>
      <c r="L168" s="263"/>
      <c r="M168" s="263"/>
      <c r="N168" s="263"/>
      <c r="O168" s="263"/>
      <c r="P168" s="263"/>
      <c r="Q168" s="263"/>
      <c r="R168" s="263"/>
      <c r="S168" s="263"/>
      <c r="T168" s="263"/>
      <c r="U168" s="263"/>
      <c r="V168" s="263"/>
      <c r="W168" s="263"/>
      <c r="AA168" s="14"/>
    </row>
    <row r="169" spans="2:29" ht="16.5" thickBot="1" x14ac:dyDescent="0.3">
      <c r="B169" s="15"/>
      <c r="C169" s="16"/>
      <c r="D169" s="16"/>
      <c r="E169" s="16"/>
      <c r="F169" s="16"/>
      <c r="G169" s="16"/>
      <c r="H169" s="16"/>
      <c r="I169" s="16"/>
      <c r="J169" s="16"/>
      <c r="K169" s="16"/>
      <c r="L169" s="16"/>
      <c r="M169" s="16"/>
      <c r="N169" s="16"/>
      <c r="O169" s="16"/>
      <c r="P169" s="16"/>
      <c r="Q169" s="16"/>
      <c r="R169" s="16"/>
      <c r="S169" s="16"/>
      <c r="T169" s="16"/>
      <c r="U169" s="16"/>
      <c r="V169" s="16"/>
      <c r="W169" s="16"/>
      <c r="X169" s="19"/>
      <c r="Y169" s="16"/>
      <c r="Z169" s="16"/>
      <c r="AA169" s="17"/>
    </row>
    <row r="170" spans="2:29" ht="7.9" customHeight="1" thickBot="1" x14ac:dyDescent="0.3"/>
    <row r="171" spans="2:29" x14ac:dyDescent="0.25">
      <c r="B171" s="10"/>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2"/>
      <c r="AC171" s="18">
        <v>9</v>
      </c>
    </row>
    <row r="172" spans="2:29" x14ac:dyDescent="0.25">
      <c r="B172" s="13"/>
      <c r="G172" s="267" t="s">
        <v>118</v>
      </c>
      <c r="H172" s="267"/>
      <c r="I172" s="267"/>
      <c r="J172" s="267"/>
      <c r="K172" s="267"/>
      <c r="L172" s="267"/>
      <c r="M172" s="267"/>
      <c r="N172" s="267"/>
      <c r="O172" s="267"/>
      <c r="P172" s="267"/>
      <c r="Q172" s="267"/>
      <c r="R172" s="267"/>
      <c r="S172" s="267"/>
      <c r="T172" s="267"/>
      <c r="U172" s="267"/>
      <c r="V172" s="267"/>
      <c r="W172" s="267"/>
      <c r="AA172" s="14"/>
    </row>
    <row r="173" spans="2:29" x14ac:dyDescent="0.25">
      <c r="B173" s="13"/>
      <c r="G173" s="267"/>
      <c r="H173" s="267"/>
      <c r="I173" s="267"/>
      <c r="J173" s="267"/>
      <c r="K173" s="267"/>
      <c r="L173" s="267"/>
      <c r="M173" s="267"/>
      <c r="N173" s="267"/>
      <c r="O173" s="267"/>
      <c r="P173" s="267"/>
      <c r="Q173" s="267"/>
      <c r="R173" s="267"/>
      <c r="S173" s="267"/>
      <c r="T173" s="267"/>
      <c r="U173" s="267"/>
      <c r="V173" s="267"/>
      <c r="W173" s="267"/>
      <c r="AA173" s="14"/>
    </row>
    <row r="174" spans="2:29" x14ac:dyDescent="0.25">
      <c r="B174" s="13"/>
      <c r="G174" s="267"/>
      <c r="H174" s="267"/>
      <c r="I174" s="267"/>
      <c r="J174" s="267"/>
      <c r="K174" s="267"/>
      <c r="L174" s="267"/>
      <c r="M174" s="267"/>
      <c r="N174" s="267"/>
      <c r="O174" s="267"/>
      <c r="P174" s="267"/>
      <c r="Q174" s="267"/>
      <c r="R174" s="267"/>
      <c r="S174" s="267"/>
      <c r="T174" s="267"/>
      <c r="U174" s="267"/>
      <c r="V174" s="267"/>
      <c r="W174" s="267"/>
      <c r="AA174" s="14"/>
    </row>
    <row r="175" spans="2:29" x14ac:dyDescent="0.25">
      <c r="B175" s="13"/>
      <c r="G175" s="267"/>
      <c r="H175" s="267"/>
      <c r="I175" s="267"/>
      <c r="J175" s="267"/>
      <c r="K175" s="267"/>
      <c r="L175" s="267"/>
      <c r="M175" s="267"/>
      <c r="N175" s="267"/>
      <c r="O175" s="267"/>
      <c r="P175" s="267"/>
      <c r="Q175" s="267"/>
      <c r="R175" s="267"/>
      <c r="S175" s="267"/>
      <c r="T175" s="267"/>
      <c r="U175" s="267"/>
      <c r="V175" s="267"/>
      <c r="W175" s="267"/>
      <c r="AA175" s="14"/>
    </row>
    <row r="176" spans="2:29" x14ac:dyDescent="0.25">
      <c r="B176" s="13"/>
      <c r="G176" s="267"/>
      <c r="H176" s="267"/>
      <c r="I176" s="267"/>
      <c r="J176" s="267"/>
      <c r="K176" s="267"/>
      <c r="L176" s="267"/>
      <c r="M176" s="267"/>
      <c r="N176" s="267"/>
      <c r="O176" s="267"/>
      <c r="P176" s="267"/>
      <c r="Q176" s="267"/>
      <c r="R176" s="267"/>
      <c r="S176" s="267"/>
      <c r="T176" s="267"/>
      <c r="U176" s="267"/>
      <c r="V176" s="267"/>
      <c r="W176" s="267"/>
      <c r="AA176" s="14"/>
    </row>
    <row r="177" spans="2:29" x14ac:dyDescent="0.25">
      <c r="B177" s="13"/>
      <c r="G177" s="267"/>
      <c r="H177" s="267"/>
      <c r="I177" s="267"/>
      <c r="J177" s="267"/>
      <c r="K177" s="267"/>
      <c r="L177" s="267"/>
      <c r="M177" s="267"/>
      <c r="N177" s="267"/>
      <c r="O177" s="267"/>
      <c r="P177" s="267"/>
      <c r="Q177" s="267"/>
      <c r="R177" s="267"/>
      <c r="S177" s="267"/>
      <c r="T177" s="267"/>
      <c r="U177" s="267"/>
      <c r="V177" s="267"/>
      <c r="W177" s="267"/>
      <c r="AA177" s="14"/>
    </row>
    <row r="178" spans="2:29" x14ac:dyDescent="0.25">
      <c r="B178" s="13"/>
      <c r="G178" s="267"/>
      <c r="H178" s="267"/>
      <c r="I178" s="267"/>
      <c r="J178" s="267"/>
      <c r="K178" s="267"/>
      <c r="L178" s="267"/>
      <c r="M178" s="267"/>
      <c r="N178" s="267"/>
      <c r="O178" s="267"/>
      <c r="P178" s="267"/>
      <c r="Q178" s="267"/>
      <c r="R178" s="267"/>
      <c r="S178" s="267"/>
      <c r="T178" s="267"/>
      <c r="U178" s="267"/>
      <c r="V178" s="267"/>
      <c r="W178" s="267"/>
      <c r="AA178" s="14"/>
    </row>
    <row r="179" spans="2:29" x14ac:dyDescent="0.25">
      <c r="B179" s="13"/>
      <c r="G179" s="267"/>
      <c r="H179" s="267"/>
      <c r="I179" s="267"/>
      <c r="J179" s="267"/>
      <c r="K179" s="267"/>
      <c r="L179" s="267"/>
      <c r="M179" s="267"/>
      <c r="N179" s="267"/>
      <c r="O179" s="267"/>
      <c r="P179" s="267"/>
      <c r="Q179" s="267"/>
      <c r="R179" s="267"/>
      <c r="S179" s="267"/>
      <c r="T179" s="267"/>
      <c r="U179" s="267"/>
      <c r="V179" s="267"/>
      <c r="W179" s="267"/>
      <c r="AA179" s="14"/>
    </row>
    <row r="180" spans="2:29" x14ac:dyDescent="0.25">
      <c r="B180" s="13"/>
      <c r="G180" s="267"/>
      <c r="H180" s="267"/>
      <c r="I180" s="267"/>
      <c r="J180" s="267"/>
      <c r="K180" s="267"/>
      <c r="L180" s="267"/>
      <c r="M180" s="267"/>
      <c r="N180" s="267"/>
      <c r="O180" s="267"/>
      <c r="P180" s="267"/>
      <c r="Q180" s="267"/>
      <c r="R180" s="267"/>
      <c r="S180" s="267"/>
      <c r="T180" s="267"/>
      <c r="U180" s="267"/>
      <c r="V180" s="267"/>
      <c r="W180" s="267"/>
      <c r="AA180" s="14"/>
    </row>
    <row r="181" spans="2:29" x14ac:dyDescent="0.25">
      <c r="B181" s="13"/>
      <c r="G181" s="267"/>
      <c r="H181" s="267"/>
      <c r="I181" s="267"/>
      <c r="J181" s="267"/>
      <c r="K181" s="267"/>
      <c r="L181" s="267"/>
      <c r="M181" s="267"/>
      <c r="N181" s="267"/>
      <c r="O181" s="267"/>
      <c r="P181" s="267"/>
      <c r="Q181" s="267"/>
      <c r="R181" s="267"/>
      <c r="S181" s="267"/>
      <c r="T181" s="267"/>
      <c r="U181" s="267"/>
      <c r="V181" s="267"/>
      <c r="W181" s="267"/>
      <c r="AA181" s="14"/>
    </row>
    <row r="182" spans="2:29" ht="16.5" thickBot="1" x14ac:dyDescent="0.3">
      <c r="B182" s="15"/>
      <c r="C182" s="16"/>
      <c r="D182" s="16"/>
      <c r="E182" s="16"/>
      <c r="F182" s="16"/>
      <c r="G182" s="16"/>
      <c r="H182" s="16"/>
      <c r="I182" s="16"/>
      <c r="J182" s="16"/>
      <c r="K182" s="16"/>
      <c r="L182" s="16"/>
      <c r="M182" s="16"/>
      <c r="N182" s="16"/>
      <c r="O182" s="16"/>
      <c r="P182" s="16"/>
      <c r="Q182" s="16"/>
      <c r="R182" s="16"/>
      <c r="S182" s="16"/>
      <c r="T182" s="16"/>
      <c r="U182" s="16"/>
      <c r="V182" s="16"/>
      <c r="W182" s="16"/>
      <c r="X182" s="19"/>
      <c r="Y182" s="16"/>
      <c r="Z182" s="16"/>
      <c r="AA182" s="17"/>
    </row>
    <row r="183" spans="2:29" ht="7.15" customHeight="1" thickBot="1" x14ac:dyDescent="0.3"/>
    <row r="184" spans="2:29" x14ac:dyDescent="0.25">
      <c r="B184" s="10"/>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2"/>
      <c r="AC184" s="18">
        <v>10</v>
      </c>
    </row>
    <row r="185" spans="2:29" ht="15.6" customHeight="1" x14ac:dyDescent="0.25">
      <c r="B185" s="13"/>
      <c r="G185" s="267" t="s">
        <v>119</v>
      </c>
      <c r="H185" s="267"/>
      <c r="I185" s="267"/>
      <c r="J185" s="267"/>
      <c r="K185" s="267"/>
      <c r="L185" s="267"/>
      <c r="M185" s="267"/>
      <c r="N185" s="267"/>
      <c r="O185" s="267"/>
      <c r="P185" s="267"/>
      <c r="Q185" s="267"/>
      <c r="R185" s="267"/>
      <c r="S185" s="267"/>
      <c r="T185" s="267"/>
      <c r="U185" s="267"/>
      <c r="V185" s="267"/>
      <c r="W185" s="267"/>
      <c r="AA185" s="14"/>
    </row>
    <row r="186" spans="2:29" ht="15.6" customHeight="1" x14ac:dyDescent="0.25">
      <c r="B186" s="13"/>
      <c r="G186" s="267"/>
      <c r="H186" s="267"/>
      <c r="I186" s="267"/>
      <c r="J186" s="267"/>
      <c r="K186" s="267"/>
      <c r="L186" s="267"/>
      <c r="M186" s="267"/>
      <c r="N186" s="267"/>
      <c r="O186" s="267"/>
      <c r="P186" s="267"/>
      <c r="Q186" s="267"/>
      <c r="R186" s="267"/>
      <c r="S186" s="267"/>
      <c r="T186" s="267"/>
      <c r="U186" s="267"/>
      <c r="V186" s="267"/>
      <c r="W186" s="267"/>
      <c r="AA186" s="14"/>
    </row>
    <row r="187" spans="2:29" ht="15.6" customHeight="1" x14ac:dyDescent="0.25">
      <c r="B187" s="13"/>
      <c r="G187" s="267"/>
      <c r="H187" s="267"/>
      <c r="I187" s="267"/>
      <c r="J187" s="267"/>
      <c r="K187" s="267"/>
      <c r="L187" s="267"/>
      <c r="M187" s="267"/>
      <c r="N187" s="267"/>
      <c r="O187" s="267"/>
      <c r="P187" s="267"/>
      <c r="Q187" s="267"/>
      <c r="R187" s="267"/>
      <c r="S187" s="267"/>
      <c r="T187" s="267"/>
      <c r="U187" s="267"/>
      <c r="V187" s="267"/>
      <c r="W187" s="267"/>
      <c r="AA187" s="14"/>
    </row>
    <row r="188" spans="2:29" ht="15.6" customHeight="1" x14ac:dyDescent="0.25">
      <c r="B188" s="13"/>
      <c r="G188" s="267"/>
      <c r="H188" s="267"/>
      <c r="I188" s="267"/>
      <c r="J188" s="267"/>
      <c r="K188" s="267"/>
      <c r="L188" s="267"/>
      <c r="M188" s="267"/>
      <c r="N188" s="267"/>
      <c r="O188" s="267"/>
      <c r="P188" s="267"/>
      <c r="Q188" s="267"/>
      <c r="R188" s="267"/>
      <c r="S188" s="267"/>
      <c r="T188" s="267"/>
      <c r="U188" s="267"/>
      <c r="V188" s="267"/>
      <c r="W188" s="267"/>
      <c r="AA188" s="14"/>
    </row>
    <row r="189" spans="2:29" ht="15.6" customHeight="1" x14ac:dyDescent="0.25">
      <c r="B189" s="13"/>
      <c r="G189" s="267"/>
      <c r="H189" s="267"/>
      <c r="I189" s="267"/>
      <c r="J189" s="267"/>
      <c r="K189" s="267"/>
      <c r="L189" s="267"/>
      <c r="M189" s="267"/>
      <c r="N189" s="267"/>
      <c r="O189" s="267"/>
      <c r="P189" s="267"/>
      <c r="Q189" s="267"/>
      <c r="R189" s="267"/>
      <c r="S189" s="267"/>
      <c r="T189" s="267"/>
      <c r="U189" s="267"/>
      <c r="V189" s="267"/>
      <c r="W189" s="267"/>
      <c r="AA189" s="14"/>
    </row>
    <row r="190" spans="2:29" ht="15.6" customHeight="1" x14ac:dyDescent="0.25">
      <c r="B190" s="13"/>
      <c r="G190" s="267"/>
      <c r="H190" s="267"/>
      <c r="I190" s="267"/>
      <c r="J190" s="267"/>
      <c r="K190" s="267"/>
      <c r="L190" s="267"/>
      <c r="M190" s="267"/>
      <c r="N190" s="267"/>
      <c r="O190" s="267"/>
      <c r="P190" s="267"/>
      <c r="Q190" s="267"/>
      <c r="R190" s="267"/>
      <c r="S190" s="267"/>
      <c r="T190" s="267"/>
      <c r="U190" s="267"/>
      <c r="V190" s="267"/>
      <c r="W190" s="267"/>
      <c r="AA190" s="14"/>
    </row>
    <row r="191" spans="2:29" ht="15.6" customHeight="1" x14ac:dyDescent="0.25">
      <c r="B191" s="13"/>
      <c r="G191" s="267"/>
      <c r="H191" s="267"/>
      <c r="I191" s="267"/>
      <c r="J191" s="267"/>
      <c r="K191" s="267"/>
      <c r="L191" s="267"/>
      <c r="M191" s="267"/>
      <c r="N191" s="267"/>
      <c r="O191" s="267"/>
      <c r="P191" s="267"/>
      <c r="Q191" s="267"/>
      <c r="R191" s="267"/>
      <c r="S191" s="267"/>
      <c r="T191" s="267"/>
      <c r="U191" s="267"/>
      <c r="V191" s="267"/>
      <c r="W191" s="267"/>
      <c r="AA191" s="14"/>
    </row>
    <row r="192" spans="2:29" ht="15.6" customHeight="1" x14ac:dyDescent="0.25">
      <c r="B192" s="13"/>
      <c r="G192" s="267"/>
      <c r="H192" s="267"/>
      <c r="I192" s="267"/>
      <c r="J192" s="267"/>
      <c r="K192" s="267"/>
      <c r="L192" s="267"/>
      <c r="M192" s="267"/>
      <c r="N192" s="267"/>
      <c r="O192" s="267"/>
      <c r="P192" s="267"/>
      <c r="Q192" s="267"/>
      <c r="R192" s="267"/>
      <c r="S192" s="267"/>
      <c r="T192" s="267"/>
      <c r="U192" s="267"/>
      <c r="V192" s="267"/>
      <c r="W192" s="267"/>
      <c r="AA192" s="14"/>
    </row>
    <row r="193" spans="2:27" ht="15.6" customHeight="1" x14ac:dyDescent="0.25">
      <c r="B193" s="13"/>
      <c r="G193" s="267"/>
      <c r="H193" s="267"/>
      <c r="I193" s="267"/>
      <c r="J193" s="267"/>
      <c r="K193" s="267"/>
      <c r="L193" s="267"/>
      <c r="M193" s="267"/>
      <c r="N193" s="267"/>
      <c r="O193" s="267"/>
      <c r="P193" s="267"/>
      <c r="Q193" s="267"/>
      <c r="R193" s="267"/>
      <c r="S193" s="267"/>
      <c r="T193" s="267"/>
      <c r="U193" s="267"/>
      <c r="V193" s="267"/>
      <c r="W193" s="267"/>
      <c r="AA193" s="14"/>
    </row>
    <row r="194" spans="2:27" ht="15.6" customHeight="1" x14ac:dyDescent="0.25">
      <c r="B194" s="13"/>
      <c r="G194" s="267"/>
      <c r="H194" s="267"/>
      <c r="I194" s="267"/>
      <c r="J194" s="267"/>
      <c r="K194" s="267"/>
      <c r="L194" s="267"/>
      <c r="M194" s="267"/>
      <c r="N194" s="267"/>
      <c r="O194" s="267"/>
      <c r="P194" s="267"/>
      <c r="Q194" s="267"/>
      <c r="R194" s="267"/>
      <c r="S194" s="267"/>
      <c r="T194" s="267"/>
      <c r="U194" s="267"/>
      <c r="V194" s="267"/>
      <c r="W194" s="267"/>
      <c r="AA194" s="14"/>
    </row>
    <row r="195" spans="2:27" ht="16.5" thickBot="1" x14ac:dyDescent="0.3">
      <c r="B195" s="15"/>
      <c r="C195" s="16"/>
      <c r="D195" s="16"/>
      <c r="E195" s="16"/>
      <c r="F195" s="16"/>
      <c r="G195" s="16"/>
      <c r="H195" s="16"/>
      <c r="I195" s="16"/>
      <c r="J195" s="16"/>
      <c r="K195" s="16"/>
      <c r="L195" s="16"/>
      <c r="M195" s="16"/>
      <c r="N195" s="16"/>
      <c r="O195" s="16"/>
      <c r="P195" s="16"/>
      <c r="Q195" s="16"/>
      <c r="R195" s="16"/>
      <c r="S195" s="16"/>
      <c r="T195" s="16"/>
      <c r="U195" s="16"/>
      <c r="V195" s="16"/>
      <c r="W195" s="16"/>
      <c r="X195" s="19"/>
      <c r="Y195" s="16"/>
      <c r="Z195" s="16"/>
      <c r="AA195" s="17"/>
    </row>
    <row r="196" spans="2:27" ht="5.45" customHeight="1" x14ac:dyDescent="0.25"/>
  </sheetData>
  <mergeCells count="17">
    <mergeCell ref="C146:F155"/>
    <mergeCell ref="H146:U155"/>
    <mergeCell ref="G159:W168"/>
    <mergeCell ref="G172:W181"/>
    <mergeCell ref="G185:W194"/>
    <mergeCell ref="G81:W90"/>
    <mergeCell ref="G94:W103"/>
    <mergeCell ref="G107:W116"/>
    <mergeCell ref="G120:W129"/>
    <mergeCell ref="C133:F142"/>
    <mergeCell ref="H133:U142"/>
    <mergeCell ref="G68:W77"/>
    <mergeCell ref="G3:W12"/>
    <mergeCell ref="G16:W25"/>
    <mergeCell ref="G29:W38"/>
    <mergeCell ref="G42:W51"/>
    <mergeCell ref="G55:W64"/>
  </mergeCells>
  <pageMargins left="0.18" right="0.11" top="0.21" bottom="0.14000000000000001" header="0.18" footer="0.1"/>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5C3FD-B6C3-4E0A-BFCD-D336EB859F50}">
  <dimension ref="B1:AG40"/>
  <sheetViews>
    <sheetView showGridLines="0" zoomScaleNormal="100" workbookViewId="0">
      <selection activeCell="X6" sqref="X6"/>
    </sheetView>
  </sheetViews>
  <sheetFormatPr defaultColWidth="3.25" defaultRowHeight="15.75" x14ac:dyDescent="0.25"/>
  <cols>
    <col min="1" max="1" width="1" customWidth="1"/>
    <col min="21" max="21" width="1.875" customWidth="1"/>
  </cols>
  <sheetData>
    <row r="1" spans="2:33" ht="6.6" customHeight="1" thickBot="1" x14ac:dyDescent="0.3"/>
    <row r="2" spans="2:33" x14ac:dyDescent="0.25">
      <c r="B2" s="10"/>
      <c r="C2" s="11"/>
      <c r="D2" s="11"/>
      <c r="E2" s="11"/>
      <c r="F2" s="11"/>
      <c r="G2" s="11"/>
      <c r="H2" s="11"/>
      <c r="I2" s="11"/>
      <c r="J2" s="11"/>
      <c r="K2" s="11"/>
      <c r="L2" s="11"/>
      <c r="M2" s="11"/>
      <c r="N2" s="11"/>
      <c r="O2" s="11"/>
      <c r="P2" s="11"/>
      <c r="Q2" s="11"/>
      <c r="R2" s="11"/>
      <c r="S2" s="11"/>
      <c r="T2" s="12"/>
    </row>
    <row r="3" spans="2:33" ht="15.6" customHeight="1" x14ac:dyDescent="0.25">
      <c r="B3" s="13"/>
      <c r="E3" s="292" t="s">
        <v>289</v>
      </c>
      <c r="F3" s="292"/>
      <c r="G3" s="292"/>
      <c r="H3" s="292"/>
      <c r="I3" s="292"/>
      <c r="J3" s="293" t="s">
        <v>0</v>
      </c>
      <c r="K3" s="293"/>
      <c r="L3" s="293"/>
      <c r="M3" s="293"/>
      <c r="N3" s="293"/>
      <c r="O3" s="293"/>
      <c r="T3" s="14"/>
    </row>
    <row r="4" spans="2:33" ht="15.6" customHeight="1" x14ac:dyDescent="0.25">
      <c r="B4" s="13"/>
      <c r="E4" s="292"/>
      <c r="F4" s="292"/>
      <c r="G4" s="292"/>
      <c r="H4" s="292"/>
      <c r="I4" s="292"/>
      <c r="J4" s="293"/>
      <c r="K4" s="293"/>
      <c r="L4" s="293"/>
      <c r="M4" s="293"/>
      <c r="N4" s="293"/>
      <c r="O4" s="293"/>
      <c r="T4" s="14"/>
    </row>
    <row r="5" spans="2:33" ht="15.6" customHeight="1" x14ac:dyDescent="0.25">
      <c r="B5" s="13"/>
      <c r="C5" s="211" t="s">
        <v>44</v>
      </c>
      <c r="D5" s="211"/>
      <c r="E5" s="211"/>
      <c r="F5" s="211"/>
      <c r="G5" s="211"/>
      <c r="H5" s="211"/>
      <c r="I5" s="211"/>
      <c r="J5" s="211"/>
      <c r="K5" s="211"/>
      <c r="L5" s="211"/>
      <c r="M5" s="211"/>
      <c r="N5" s="211"/>
      <c r="O5" s="211"/>
      <c r="T5" s="14"/>
    </row>
    <row r="6" spans="2:33" ht="15.6" customHeight="1" x14ac:dyDescent="0.25">
      <c r="B6" s="13"/>
      <c r="C6" s="211"/>
      <c r="D6" s="211"/>
      <c r="E6" s="211"/>
      <c r="F6" s="211"/>
      <c r="G6" s="211"/>
      <c r="H6" s="211"/>
      <c r="I6" s="211"/>
      <c r="J6" s="211"/>
      <c r="K6" s="211"/>
      <c r="L6" s="211"/>
      <c r="M6" s="211"/>
      <c r="N6" s="211"/>
      <c r="O6" s="211"/>
      <c r="T6" s="14"/>
    </row>
    <row r="7" spans="2:33" ht="15.6" customHeight="1" x14ac:dyDescent="0.25">
      <c r="B7" s="13"/>
      <c r="C7" s="211"/>
      <c r="D7" s="211"/>
      <c r="E7" s="211"/>
      <c r="F7" s="211"/>
      <c r="G7" s="211"/>
      <c r="H7" s="211"/>
      <c r="I7" s="211"/>
      <c r="J7" s="211"/>
      <c r="K7" s="211"/>
      <c r="L7" s="211"/>
      <c r="M7" s="211"/>
      <c r="N7" s="211"/>
      <c r="O7" s="211"/>
      <c r="T7" s="14"/>
    </row>
    <row r="8" spans="2:33" ht="15.6" customHeight="1" x14ac:dyDescent="0.25">
      <c r="B8" s="13"/>
      <c r="C8" s="211"/>
      <c r="D8" s="211"/>
      <c r="E8" s="211"/>
      <c r="F8" s="211"/>
      <c r="G8" s="211"/>
      <c r="H8" s="211"/>
      <c r="I8" s="211"/>
      <c r="J8" s="211"/>
      <c r="K8" s="211"/>
      <c r="L8" s="211"/>
      <c r="M8" s="211"/>
      <c r="N8" s="211"/>
      <c r="O8" s="211"/>
      <c r="T8" s="14"/>
    </row>
    <row r="9" spans="2:33" ht="15.6" customHeight="1" x14ac:dyDescent="0.25">
      <c r="B9" s="13"/>
      <c r="C9" s="211"/>
      <c r="D9" s="211"/>
      <c r="E9" s="211"/>
      <c r="F9" s="211"/>
      <c r="G9" s="211"/>
      <c r="H9" s="211"/>
      <c r="I9" s="211"/>
      <c r="J9" s="211"/>
      <c r="K9" s="211"/>
      <c r="L9" s="211"/>
      <c r="M9" s="211"/>
      <c r="N9" s="211"/>
      <c r="O9" s="211"/>
      <c r="T9" s="14"/>
    </row>
    <row r="10" spans="2:33" ht="15.6" customHeight="1" x14ac:dyDescent="0.25">
      <c r="B10" s="13"/>
      <c r="T10" s="14"/>
    </row>
    <row r="11" spans="2:33" ht="15.6" customHeight="1" x14ac:dyDescent="0.25">
      <c r="B11" s="212" t="s">
        <v>18</v>
      </c>
      <c r="C11" s="213"/>
      <c r="D11" s="213"/>
      <c r="E11" s="213"/>
      <c r="F11" s="213"/>
      <c r="G11" s="213"/>
      <c r="H11" s="213"/>
      <c r="I11" s="213"/>
      <c r="J11" s="213"/>
      <c r="K11" s="213"/>
      <c r="L11" s="213"/>
      <c r="M11" s="213"/>
      <c r="N11" s="213"/>
      <c r="O11" s="213"/>
      <c r="P11" s="213"/>
      <c r="Q11" s="213"/>
      <c r="R11" s="213"/>
      <c r="S11" s="213"/>
      <c r="T11" s="214"/>
    </row>
    <row r="12" spans="2:33" ht="15.6" customHeight="1" x14ac:dyDescent="0.25">
      <c r="B12" s="13"/>
      <c r="C12" s="215" t="s">
        <v>2</v>
      </c>
      <c r="D12" s="215"/>
      <c r="E12" s="215"/>
      <c r="F12" s="215"/>
      <c r="G12" s="215"/>
      <c r="H12" s="215"/>
      <c r="I12" s="215"/>
      <c r="J12" s="215"/>
      <c r="K12" s="215"/>
      <c r="L12" s="215"/>
      <c r="M12" s="215"/>
      <c r="N12" s="215"/>
      <c r="O12" s="215"/>
      <c r="P12" s="215"/>
      <c r="Q12" s="215"/>
      <c r="R12" s="215"/>
      <c r="S12" s="215"/>
      <c r="T12" s="14"/>
    </row>
    <row r="13" spans="2:33" ht="15.6" customHeight="1" x14ac:dyDescent="0.25">
      <c r="B13" s="13"/>
      <c r="C13" s="215" t="s">
        <v>3</v>
      </c>
      <c r="D13" s="215"/>
      <c r="E13" s="215"/>
      <c r="F13" s="215"/>
      <c r="G13" s="215"/>
      <c r="H13" s="215"/>
      <c r="I13" s="215"/>
      <c r="J13" s="215"/>
      <c r="K13" s="215"/>
      <c r="L13" s="215"/>
      <c r="M13" s="215"/>
      <c r="N13" s="215"/>
      <c r="O13" s="215"/>
      <c r="P13" s="215"/>
      <c r="Q13" s="215"/>
      <c r="R13" s="215"/>
      <c r="S13" s="215"/>
      <c r="T13" s="14"/>
    </row>
    <row r="14" spans="2:33" ht="15.6" customHeight="1" x14ac:dyDescent="0.25">
      <c r="B14" s="13"/>
      <c r="C14" s="49"/>
      <c r="D14" s="49"/>
      <c r="E14" s="49"/>
      <c r="F14" s="49"/>
      <c r="G14" s="49"/>
      <c r="H14" s="49"/>
      <c r="I14" s="49"/>
      <c r="J14" s="49"/>
      <c r="K14" s="49"/>
      <c r="L14" s="49"/>
      <c r="M14" s="49"/>
      <c r="N14" s="49"/>
      <c r="O14" s="49"/>
      <c r="P14" s="49"/>
      <c r="Q14" s="49"/>
      <c r="R14" s="49"/>
      <c r="S14" s="49"/>
      <c r="T14" s="14"/>
      <c r="AC14" s="47"/>
      <c r="AD14" s="47"/>
      <c r="AE14" s="47"/>
      <c r="AF14" s="47"/>
      <c r="AG14" s="47"/>
    </row>
    <row r="15" spans="2:33" ht="7.15" customHeight="1" x14ac:dyDescent="0.25">
      <c r="B15" s="13"/>
      <c r="T15" s="14"/>
      <c r="AC15" s="47"/>
      <c r="AD15" s="47"/>
      <c r="AE15" s="47"/>
      <c r="AF15" s="47"/>
      <c r="AG15" s="47"/>
    </row>
    <row r="16" spans="2:33" ht="15.6" customHeight="1" x14ac:dyDescent="0.25">
      <c r="B16" s="13"/>
      <c r="C16" s="203" t="s">
        <v>4</v>
      </c>
      <c r="D16" s="203"/>
      <c r="E16" s="203"/>
      <c r="F16" s="203"/>
      <c r="G16" s="203"/>
      <c r="H16" s="203"/>
      <c r="I16" s="203"/>
      <c r="J16" s="203"/>
      <c r="K16" s="203"/>
      <c r="L16" s="203"/>
      <c r="M16" s="20"/>
      <c r="N16" s="204"/>
      <c r="O16" s="205"/>
      <c r="P16" s="205"/>
      <c r="Q16" s="205"/>
      <c r="R16" s="205"/>
      <c r="S16" s="206"/>
      <c r="T16" s="14"/>
    </row>
    <row r="17" spans="2:20" ht="15.6" customHeight="1" x14ac:dyDescent="0.25">
      <c r="B17" s="13"/>
      <c r="C17" s="203"/>
      <c r="D17" s="203"/>
      <c r="E17" s="203"/>
      <c r="F17" s="203"/>
      <c r="G17" s="203"/>
      <c r="H17" s="203"/>
      <c r="I17" s="203"/>
      <c r="J17" s="203"/>
      <c r="K17" s="203"/>
      <c r="L17" s="203"/>
      <c r="M17" s="20"/>
      <c r="N17" s="207"/>
      <c r="O17" s="208"/>
      <c r="P17" s="208"/>
      <c r="Q17" s="208"/>
      <c r="R17" s="208"/>
      <c r="S17" s="209"/>
      <c r="T17" s="14"/>
    </row>
    <row r="18" spans="2:20" ht="7.15" customHeight="1" x14ac:dyDescent="0.25">
      <c r="B18" s="13"/>
      <c r="T18" s="14"/>
    </row>
    <row r="19" spans="2:20" ht="15.6" customHeight="1" x14ac:dyDescent="0.25">
      <c r="B19" s="13"/>
      <c r="C19" s="203" t="s">
        <v>6</v>
      </c>
      <c r="D19" s="203"/>
      <c r="E19" s="203"/>
      <c r="F19" s="203"/>
      <c r="G19" s="203"/>
      <c r="H19" s="203"/>
      <c r="I19" s="203"/>
      <c r="J19" s="203"/>
      <c r="K19" s="203"/>
      <c r="L19" s="203"/>
      <c r="N19" s="204"/>
      <c r="O19" s="205"/>
      <c r="P19" s="205"/>
      <c r="Q19" s="205"/>
      <c r="R19" s="205"/>
      <c r="S19" s="206"/>
      <c r="T19" s="14"/>
    </row>
    <row r="20" spans="2:20" ht="15.6" customHeight="1" x14ac:dyDescent="0.25">
      <c r="B20" s="13"/>
      <c r="C20" s="203"/>
      <c r="D20" s="203"/>
      <c r="E20" s="203"/>
      <c r="F20" s="203"/>
      <c r="G20" s="203"/>
      <c r="H20" s="203"/>
      <c r="I20" s="203"/>
      <c r="J20" s="203"/>
      <c r="K20" s="203"/>
      <c r="L20" s="203"/>
      <c r="N20" s="207"/>
      <c r="O20" s="208"/>
      <c r="P20" s="208"/>
      <c r="Q20" s="208"/>
      <c r="R20" s="208"/>
      <c r="S20" s="209"/>
      <c r="T20" s="14"/>
    </row>
    <row r="21" spans="2:20" ht="7.15" customHeight="1" x14ac:dyDescent="0.25">
      <c r="B21" s="13"/>
      <c r="C21" s="46"/>
      <c r="D21" s="46"/>
      <c r="E21" s="46"/>
      <c r="F21" s="46"/>
      <c r="G21" s="46"/>
      <c r="H21" s="46"/>
      <c r="I21" s="46"/>
      <c r="J21" s="46"/>
      <c r="K21" s="46"/>
      <c r="L21" s="46"/>
      <c r="N21" s="50"/>
      <c r="O21" s="50"/>
      <c r="P21" s="50"/>
      <c r="Q21" s="50"/>
      <c r="R21" s="50"/>
      <c r="S21" s="50"/>
      <c r="T21" s="14"/>
    </row>
    <row r="22" spans="2:20" ht="15.6" customHeight="1" x14ac:dyDescent="0.25">
      <c r="B22" s="13"/>
      <c r="C22" s="203" t="s">
        <v>8</v>
      </c>
      <c r="D22" s="203"/>
      <c r="E22" s="203"/>
      <c r="F22" s="203"/>
      <c r="G22" s="203"/>
      <c r="H22" s="203"/>
      <c r="I22" s="203"/>
      <c r="J22" s="203"/>
      <c r="K22" s="203"/>
      <c r="L22" s="203"/>
      <c r="N22" s="226"/>
      <c r="O22" s="227"/>
      <c r="P22" s="227"/>
      <c r="Q22" s="227"/>
      <c r="R22" s="227"/>
      <c r="S22" s="228"/>
      <c r="T22" s="14"/>
    </row>
    <row r="23" spans="2:20" ht="15.6" customHeight="1" x14ac:dyDescent="0.25">
      <c r="B23" s="13"/>
      <c r="C23" s="203"/>
      <c r="D23" s="203"/>
      <c r="E23" s="203"/>
      <c r="F23" s="203"/>
      <c r="G23" s="203"/>
      <c r="H23" s="203"/>
      <c r="I23" s="203"/>
      <c r="J23" s="203"/>
      <c r="K23" s="203"/>
      <c r="L23" s="203"/>
      <c r="N23" s="229"/>
      <c r="O23" s="230"/>
      <c r="P23" s="230"/>
      <c r="Q23" s="230"/>
      <c r="R23" s="230"/>
      <c r="S23" s="231"/>
      <c r="T23" s="14"/>
    </row>
    <row r="24" spans="2:20" ht="7.15" customHeight="1" x14ac:dyDescent="0.25">
      <c r="B24" s="13"/>
      <c r="C24" s="46"/>
      <c r="D24" s="46"/>
      <c r="E24" s="46"/>
      <c r="F24" s="46"/>
      <c r="G24" s="46"/>
      <c r="H24" s="46"/>
      <c r="I24" s="46"/>
      <c r="J24" s="46"/>
      <c r="K24" s="46"/>
      <c r="L24" s="46"/>
      <c r="N24" s="47"/>
      <c r="O24" s="47"/>
      <c r="P24" s="47"/>
      <c r="Q24" s="47"/>
      <c r="R24" s="47"/>
      <c r="S24" s="47"/>
      <c r="T24" s="14"/>
    </row>
    <row r="25" spans="2:20" ht="15.6" customHeight="1" x14ac:dyDescent="0.25">
      <c r="B25" s="13"/>
      <c r="C25" s="203" t="s">
        <v>10</v>
      </c>
      <c r="D25" s="203"/>
      <c r="E25" s="203"/>
      <c r="F25" s="203"/>
      <c r="G25" s="203"/>
      <c r="H25" s="203"/>
      <c r="I25" s="203"/>
      <c r="J25" s="203"/>
      <c r="K25" s="203"/>
      <c r="L25" s="203"/>
      <c r="N25" s="232"/>
      <c r="O25" s="233"/>
      <c r="P25" s="233"/>
      <c r="Q25" s="233"/>
      <c r="R25" s="233"/>
      <c r="S25" s="234"/>
      <c r="T25" s="14"/>
    </row>
    <row r="26" spans="2:20" ht="15.6" customHeight="1" x14ac:dyDescent="0.25">
      <c r="B26" s="13"/>
      <c r="C26" s="203"/>
      <c r="D26" s="203"/>
      <c r="E26" s="203"/>
      <c r="F26" s="203"/>
      <c r="G26" s="203"/>
      <c r="H26" s="203"/>
      <c r="I26" s="203"/>
      <c r="J26" s="203"/>
      <c r="K26" s="203"/>
      <c r="L26" s="203"/>
      <c r="M26" s="20"/>
      <c r="N26" s="235"/>
      <c r="O26" s="236"/>
      <c r="P26" s="236"/>
      <c r="Q26" s="236"/>
      <c r="R26" s="236"/>
      <c r="S26" s="237"/>
      <c r="T26" s="14"/>
    </row>
    <row r="27" spans="2:20" ht="7.15" customHeight="1" x14ac:dyDescent="0.25">
      <c r="B27" s="13"/>
      <c r="D27" s="20"/>
      <c r="E27" s="20"/>
      <c r="F27" s="20"/>
      <c r="G27" s="20"/>
      <c r="I27" s="20"/>
      <c r="J27" s="20"/>
      <c r="K27" s="20"/>
      <c r="L27" s="20"/>
      <c r="M27" s="20"/>
      <c r="T27" s="14"/>
    </row>
    <row r="28" spans="2:20" s="24" customFormat="1" ht="15.6" customHeight="1" x14ac:dyDescent="0.2">
      <c r="B28" s="26"/>
      <c r="C28" s="216" t="s">
        <v>12</v>
      </c>
      <c r="D28" s="216"/>
      <c r="E28" s="216"/>
      <c r="F28" s="216"/>
      <c r="G28" s="216"/>
      <c r="H28" s="216"/>
      <c r="I28" s="216"/>
      <c r="J28" s="216"/>
      <c r="K28" s="216"/>
      <c r="L28" s="216"/>
      <c r="M28" s="216"/>
      <c r="N28" s="216"/>
      <c r="O28" s="216"/>
      <c r="P28" s="216"/>
      <c r="Q28" s="216"/>
      <c r="R28" s="216"/>
      <c r="S28" s="216"/>
      <c r="T28" s="27"/>
    </row>
    <row r="29" spans="2:20" s="24" customFormat="1" ht="15.6" customHeight="1" x14ac:dyDescent="0.2">
      <c r="B29" s="26"/>
      <c r="C29" s="48"/>
      <c r="D29" s="48"/>
      <c r="E29" s="48"/>
      <c r="F29" s="48"/>
      <c r="G29" s="48"/>
      <c r="H29" s="48"/>
      <c r="I29" s="48"/>
      <c r="J29" s="48"/>
      <c r="K29" s="48"/>
      <c r="L29" s="48"/>
      <c r="M29" s="48"/>
      <c r="N29" s="48"/>
      <c r="O29" s="48"/>
      <c r="P29" s="48"/>
      <c r="Q29" s="48"/>
      <c r="R29" s="48"/>
      <c r="S29" s="48"/>
      <c r="T29" s="27"/>
    </row>
    <row r="30" spans="2:20" ht="15.6" customHeight="1" x14ac:dyDescent="0.25">
      <c r="B30" s="13"/>
      <c r="C30" s="33"/>
      <c r="D30" s="33"/>
      <c r="E30" s="33"/>
      <c r="F30" s="33"/>
      <c r="G30" s="33"/>
      <c r="H30" s="33"/>
      <c r="I30" s="33"/>
      <c r="J30" s="33"/>
      <c r="K30" s="33"/>
      <c r="L30" s="33"/>
      <c r="M30" s="20"/>
      <c r="T30" s="14"/>
    </row>
    <row r="31" spans="2:20" ht="15.6" customHeight="1" x14ac:dyDescent="0.25">
      <c r="B31" s="13"/>
      <c r="D31" s="20"/>
      <c r="E31" s="20"/>
      <c r="F31" s="20"/>
      <c r="G31" s="20"/>
      <c r="I31" s="20"/>
      <c r="J31" s="20"/>
      <c r="K31" s="20"/>
      <c r="L31" s="20"/>
      <c r="M31" s="20"/>
      <c r="T31" s="14"/>
    </row>
    <row r="32" spans="2:20" ht="15.6" customHeight="1" x14ac:dyDescent="0.25">
      <c r="B32" s="13"/>
      <c r="D32" s="20"/>
      <c r="E32" s="20"/>
      <c r="F32" s="20"/>
      <c r="G32" s="20"/>
      <c r="I32" s="20"/>
      <c r="J32" s="20"/>
      <c r="K32" s="20"/>
      <c r="L32" s="20"/>
      <c r="M32" s="20"/>
      <c r="T32" s="14"/>
    </row>
    <row r="33" spans="2:20" ht="15.6" customHeight="1" x14ac:dyDescent="0.25">
      <c r="B33" s="13"/>
      <c r="C33" s="23"/>
      <c r="D33" s="23"/>
      <c r="E33" s="23"/>
      <c r="F33" s="23"/>
      <c r="G33" s="23"/>
      <c r="H33" s="23"/>
      <c r="I33" s="23"/>
      <c r="J33" s="23"/>
      <c r="K33" s="23"/>
      <c r="L33" s="23"/>
      <c r="M33" s="20"/>
      <c r="O33" s="217"/>
      <c r="P33" s="218"/>
      <c r="Q33" s="218"/>
      <c r="R33" s="218"/>
      <c r="S33" s="219"/>
      <c r="T33" s="14"/>
    </row>
    <row r="34" spans="2:20" ht="15.6" customHeight="1" x14ac:dyDescent="0.25">
      <c r="B34" s="13"/>
      <c r="C34" s="23"/>
      <c r="D34" s="23"/>
      <c r="E34" s="23"/>
      <c r="F34" s="23"/>
      <c r="G34" s="23"/>
      <c r="H34" s="23"/>
      <c r="I34" s="23"/>
      <c r="J34" s="23"/>
      <c r="K34" s="23"/>
      <c r="L34" s="23"/>
      <c r="M34" s="20"/>
      <c r="O34" s="220"/>
      <c r="P34" s="215"/>
      <c r="Q34" s="215"/>
      <c r="R34" s="215"/>
      <c r="S34" s="221"/>
      <c r="T34" s="14"/>
    </row>
    <row r="35" spans="2:20" ht="15.6" customHeight="1" x14ac:dyDescent="0.25">
      <c r="B35" s="13"/>
      <c r="D35" s="20"/>
      <c r="E35" s="20"/>
      <c r="F35" s="20"/>
      <c r="G35" s="20"/>
      <c r="H35" s="20"/>
      <c r="I35" s="20"/>
      <c r="J35" s="20"/>
      <c r="K35" s="20"/>
      <c r="L35" s="20"/>
      <c r="M35" s="20"/>
      <c r="O35" s="220"/>
      <c r="P35" s="215"/>
      <c r="Q35" s="215"/>
      <c r="R35" s="215"/>
      <c r="S35" s="221"/>
      <c r="T35" s="14"/>
    </row>
    <row r="36" spans="2:20" ht="15.6" customHeight="1" x14ac:dyDescent="0.25">
      <c r="B36" s="13"/>
      <c r="D36" s="20"/>
      <c r="E36" s="20"/>
      <c r="F36" s="20"/>
      <c r="G36" s="20"/>
      <c r="H36" s="20"/>
      <c r="I36" s="20"/>
      <c r="J36" s="20"/>
      <c r="K36" s="20"/>
      <c r="L36" s="20"/>
      <c r="M36" s="20"/>
      <c r="O36" s="220"/>
      <c r="P36" s="215"/>
      <c r="Q36" s="215"/>
      <c r="R36" s="215"/>
      <c r="S36" s="221"/>
      <c r="T36" s="14"/>
    </row>
    <row r="37" spans="2:20" s="29" customFormat="1" ht="9.6" customHeight="1" x14ac:dyDescent="0.2">
      <c r="B37" s="28"/>
      <c r="E37" s="29" t="s">
        <v>13</v>
      </c>
      <c r="F37" s="30"/>
      <c r="G37" s="30"/>
      <c r="H37" s="30"/>
      <c r="I37" s="30"/>
      <c r="J37" s="30"/>
      <c r="K37" s="30"/>
      <c r="L37" s="30"/>
      <c r="M37" s="30"/>
      <c r="O37" s="220"/>
      <c r="P37" s="215"/>
      <c r="Q37" s="215"/>
      <c r="R37" s="215"/>
      <c r="S37" s="221"/>
      <c r="T37" s="31"/>
    </row>
    <row r="38" spans="2:20" s="29" customFormat="1" ht="9.6" customHeight="1" x14ac:dyDescent="0.2">
      <c r="B38" s="28"/>
      <c r="E38" s="29" t="s">
        <v>14</v>
      </c>
      <c r="O38" s="220"/>
      <c r="P38" s="215"/>
      <c r="Q38" s="215"/>
      <c r="R38" s="215"/>
      <c r="S38" s="221"/>
      <c r="T38" s="31"/>
    </row>
    <row r="39" spans="2:20" s="29" customFormat="1" ht="9.6" customHeight="1" x14ac:dyDescent="0.2">
      <c r="B39" s="28"/>
      <c r="E39" s="29" t="s">
        <v>15</v>
      </c>
      <c r="I39" s="32"/>
      <c r="O39" s="222"/>
      <c r="P39" s="223"/>
      <c r="Q39" s="223"/>
      <c r="R39" s="223"/>
      <c r="S39" s="224"/>
      <c r="T39" s="31"/>
    </row>
    <row r="40" spans="2:20" ht="16.149999999999999" customHeight="1" thickBot="1" x14ac:dyDescent="0.3">
      <c r="B40" s="15"/>
      <c r="C40" s="16"/>
      <c r="D40" s="16"/>
      <c r="E40" s="16"/>
      <c r="F40" s="16"/>
      <c r="G40" s="16"/>
      <c r="H40" s="16"/>
      <c r="I40" s="16"/>
      <c r="J40" s="16"/>
      <c r="K40" s="16"/>
      <c r="L40" s="16"/>
      <c r="M40" s="16"/>
      <c r="N40" s="16"/>
      <c r="O40" s="225" t="s">
        <v>16</v>
      </c>
      <c r="P40" s="225"/>
      <c r="Q40" s="225"/>
      <c r="R40" s="225"/>
      <c r="S40" s="225"/>
      <c r="T40" s="17"/>
    </row>
  </sheetData>
  <sheetProtection algorithmName="SHA-512" hashValue="F93/pBKmOLCRiRG2soJSDnO8kMkLBzR12WrXPNojV0dWqL81RCWAwFyoV/rDDgfQIKL7e3u4L6c9/hYpI+3dkg==" saltValue="TXBWmttSyT9YV5kfu0L7Zw==" spinCount="100000" sheet="1" objects="1" scenarios="1" selectLockedCells="1" selectUnlockedCells="1"/>
  <mergeCells count="17">
    <mergeCell ref="C28:S28"/>
    <mergeCell ref="O33:S39"/>
    <mergeCell ref="O40:S40"/>
    <mergeCell ref="C19:L20"/>
    <mergeCell ref="N19:S20"/>
    <mergeCell ref="C22:L23"/>
    <mergeCell ref="N22:S23"/>
    <mergeCell ref="C25:L26"/>
    <mergeCell ref="N25:S26"/>
    <mergeCell ref="C16:L17"/>
    <mergeCell ref="N16:S17"/>
    <mergeCell ref="J3:O4"/>
    <mergeCell ref="C5:O9"/>
    <mergeCell ref="B11:T11"/>
    <mergeCell ref="C12:S12"/>
    <mergeCell ref="C13:S13"/>
    <mergeCell ref="E3:I4"/>
  </mergeCells>
  <pageMargins left="0.25" right="0.25" top="0.41" bottom="0.27" header="0.25" footer="0.18"/>
  <pageSetup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6D5A-E3F4-4658-9A5E-B558487C74B0}">
  <dimension ref="B1:AG40"/>
  <sheetViews>
    <sheetView showGridLines="0" zoomScale="115" zoomScaleNormal="115" workbookViewId="0">
      <selection activeCell="AE17" sqref="AE17"/>
    </sheetView>
  </sheetViews>
  <sheetFormatPr defaultColWidth="3.25" defaultRowHeight="15.75" x14ac:dyDescent="0.25"/>
  <cols>
    <col min="1" max="1" width="1" customWidth="1"/>
  </cols>
  <sheetData>
    <row r="1" spans="2:33" ht="6.6" customHeight="1" thickBot="1" x14ac:dyDescent="0.3"/>
    <row r="2" spans="2:33" x14ac:dyDescent="0.25">
      <c r="B2" s="10"/>
      <c r="C2" s="11"/>
      <c r="D2" s="11"/>
      <c r="E2" s="11"/>
      <c r="F2" s="11"/>
      <c r="G2" s="11"/>
      <c r="H2" s="11"/>
      <c r="I2" s="11"/>
      <c r="J2" s="11"/>
      <c r="K2" s="11"/>
      <c r="L2" s="11"/>
      <c r="M2" s="11"/>
      <c r="N2" s="11"/>
      <c r="O2" s="11"/>
      <c r="P2" s="11"/>
      <c r="Q2" s="11"/>
      <c r="R2" s="11"/>
      <c r="S2" s="11"/>
      <c r="T2" s="12"/>
    </row>
    <row r="3" spans="2:33" ht="15.6" customHeight="1" x14ac:dyDescent="0.25">
      <c r="B3" s="13"/>
      <c r="E3" s="292" t="s">
        <v>289</v>
      </c>
      <c r="F3" s="292"/>
      <c r="G3" s="292"/>
      <c r="H3" s="292"/>
      <c r="I3" s="292"/>
      <c r="J3" s="210" t="s">
        <v>0</v>
      </c>
      <c r="K3" s="210"/>
      <c r="L3" s="210"/>
      <c r="M3" s="210"/>
      <c r="N3" s="210"/>
      <c r="O3" s="210"/>
      <c r="T3" s="14"/>
    </row>
    <row r="4" spans="2:33" ht="15.6" customHeight="1" x14ac:dyDescent="0.25">
      <c r="B4" s="13"/>
      <c r="E4" s="292"/>
      <c r="F4" s="292"/>
      <c r="G4" s="292"/>
      <c r="H4" s="292"/>
      <c r="I4" s="292"/>
      <c r="J4" s="210"/>
      <c r="K4" s="210"/>
      <c r="L4" s="210"/>
      <c r="M4" s="210"/>
      <c r="N4" s="210"/>
      <c r="O4" s="210"/>
      <c r="T4" s="14"/>
    </row>
    <row r="5" spans="2:33" ht="15.6" customHeight="1" x14ac:dyDescent="0.25">
      <c r="B5" s="13"/>
      <c r="C5" s="288" t="str">
        <f>'Cards Library'!K11</f>
        <v>Pallet Shipping Post</v>
      </c>
      <c r="D5" s="288"/>
      <c r="E5" s="288"/>
      <c r="F5" s="288"/>
      <c r="G5" s="288"/>
      <c r="H5" s="288"/>
      <c r="I5" s="288"/>
      <c r="J5" s="288"/>
      <c r="K5" s="288"/>
      <c r="L5" s="288"/>
      <c r="M5" s="288"/>
      <c r="N5" s="288"/>
      <c r="O5" s="288"/>
      <c r="T5" s="14"/>
    </row>
    <row r="6" spans="2:33" ht="15.6" customHeight="1" x14ac:dyDescent="0.25">
      <c r="B6" s="13"/>
      <c r="C6" s="288"/>
      <c r="D6" s="288"/>
      <c r="E6" s="288"/>
      <c r="F6" s="288"/>
      <c r="G6" s="288"/>
      <c r="H6" s="288"/>
      <c r="I6" s="288"/>
      <c r="J6" s="288"/>
      <c r="K6" s="288"/>
      <c r="L6" s="288"/>
      <c r="M6" s="288"/>
      <c r="N6" s="288"/>
      <c r="O6" s="288"/>
      <c r="T6" s="14"/>
    </row>
    <row r="7" spans="2:33" ht="15.6" customHeight="1" x14ac:dyDescent="0.25">
      <c r="B7" s="13"/>
      <c r="C7" s="288"/>
      <c r="D7" s="288"/>
      <c r="E7" s="288"/>
      <c r="F7" s="288"/>
      <c r="G7" s="288"/>
      <c r="H7" s="288"/>
      <c r="I7" s="288"/>
      <c r="J7" s="288"/>
      <c r="K7" s="288"/>
      <c r="L7" s="288"/>
      <c r="M7" s="288"/>
      <c r="N7" s="288"/>
      <c r="O7" s="288"/>
      <c r="T7" s="14"/>
    </row>
    <row r="8" spans="2:33" ht="15.6" customHeight="1" x14ac:dyDescent="0.25">
      <c r="B8" s="13"/>
      <c r="C8" s="288"/>
      <c r="D8" s="288"/>
      <c r="E8" s="288"/>
      <c r="F8" s="288"/>
      <c r="G8" s="288"/>
      <c r="H8" s="288"/>
      <c r="I8" s="288"/>
      <c r="J8" s="288"/>
      <c r="K8" s="288"/>
      <c r="L8" s="288"/>
      <c r="M8" s="288"/>
      <c r="N8" s="288"/>
      <c r="O8" s="288"/>
      <c r="T8" s="14"/>
      <c r="V8" s="6"/>
    </row>
    <row r="9" spans="2:33" ht="15.6" customHeight="1" x14ac:dyDescent="0.25">
      <c r="B9" s="13"/>
      <c r="C9" s="288"/>
      <c r="D9" s="288"/>
      <c r="E9" s="288"/>
      <c r="F9" s="288"/>
      <c r="G9" s="288"/>
      <c r="H9" s="288"/>
      <c r="I9" s="288"/>
      <c r="J9" s="288"/>
      <c r="K9" s="288"/>
      <c r="L9" s="288"/>
      <c r="M9" s="288"/>
      <c r="N9" s="288"/>
      <c r="O9" s="288"/>
      <c r="T9" s="14"/>
    </row>
    <row r="10" spans="2:33" ht="15.6" customHeight="1" x14ac:dyDescent="0.25">
      <c r="B10" s="13"/>
      <c r="T10" s="14"/>
    </row>
    <row r="11" spans="2:33" ht="15.6" customHeight="1" x14ac:dyDescent="0.25">
      <c r="B11" s="13"/>
      <c r="C11" s="295" t="s">
        <v>1</v>
      </c>
      <c r="D11" s="295"/>
      <c r="E11" s="295"/>
      <c r="F11" s="295"/>
      <c r="G11" s="295"/>
      <c r="H11" s="295"/>
      <c r="I11" s="295"/>
      <c r="J11" s="295"/>
      <c r="K11" s="295"/>
      <c r="L11" s="295"/>
      <c r="M11" s="295"/>
      <c r="N11" s="295"/>
      <c r="O11" s="295"/>
      <c r="P11" s="295"/>
      <c r="Q11" s="295"/>
      <c r="R11" s="295"/>
      <c r="S11" s="295"/>
      <c r="T11" s="14"/>
    </row>
    <row r="12" spans="2:33" ht="15.6" customHeight="1" x14ac:dyDescent="0.25">
      <c r="B12" s="13"/>
      <c r="C12" s="295" t="s">
        <v>2</v>
      </c>
      <c r="D12" s="295"/>
      <c r="E12" s="295"/>
      <c r="F12" s="295"/>
      <c r="G12" s="295"/>
      <c r="H12" s="295"/>
      <c r="I12" s="295"/>
      <c r="J12" s="295"/>
      <c r="K12" s="295"/>
      <c r="L12" s="295"/>
      <c r="M12" s="295"/>
      <c r="N12" s="295"/>
      <c r="O12" s="295"/>
      <c r="P12" s="295"/>
      <c r="Q12" s="295"/>
      <c r="R12" s="295"/>
      <c r="S12" s="295"/>
      <c r="T12" s="14"/>
    </row>
    <row r="13" spans="2:33" ht="15.6" customHeight="1" x14ac:dyDescent="0.25">
      <c r="B13" s="13"/>
      <c r="C13" s="295" t="s">
        <v>3</v>
      </c>
      <c r="D13" s="295"/>
      <c r="E13" s="295"/>
      <c r="F13" s="295"/>
      <c r="G13" s="295"/>
      <c r="H13" s="295"/>
      <c r="I13" s="295"/>
      <c r="J13" s="295"/>
      <c r="K13" s="295"/>
      <c r="L13" s="295"/>
      <c r="M13" s="295"/>
      <c r="N13" s="295"/>
      <c r="O13" s="295"/>
      <c r="P13" s="295"/>
      <c r="Q13" s="295"/>
      <c r="R13" s="295"/>
      <c r="S13" s="295"/>
      <c r="T13" s="14"/>
    </row>
    <row r="14" spans="2:33" ht="15.6" customHeight="1" x14ac:dyDescent="0.25">
      <c r="B14" s="13"/>
      <c r="C14" s="25"/>
      <c r="D14" s="25"/>
      <c r="E14" s="25"/>
      <c r="F14" s="25"/>
      <c r="G14" s="25"/>
      <c r="H14" s="25"/>
      <c r="I14" s="25"/>
      <c r="J14" s="25"/>
      <c r="K14" s="25"/>
      <c r="L14" s="25"/>
      <c r="M14" s="25"/>
      <c r="N14" s="25"/>
      <c r="O14" s="25"/>
      <c r="P14" s="25"/>
      <c r="Q14" s="25"/>
      <c r="R14" s="25"/>
      <c r="S14" s="25"/>
      <c r="T14" s="14"/>
      <c r="AC14" s="4"/>
      <c r="AD14" s="4"/>
      <c r="AE14" s="4"/>
      <c r="AF14" s="4"/>
      <c r="AG14" s="4"/>
    </row>
    <row r="15" spans="2:33" ht="7.15" customHeight="1" x14ac:dyDescent="0.25">
      <c r="B15" s="13"/>
      <c r="T15" s="14"/>
      <c r="AC15" s="4"/>
      <c r="AD15" s="4"/>
      <c r="AE15" s="4"/>
      <c r="AF15" s="4"/>
      <c r="AG15" s="4"/>
    </row>
    <row r="16" spans="2:33" ht="15.6" customHeight="1" x14ac:dyDescent="0.25">
      <c r="B16" s="13"/>
      <c r="C16" s="203" t="s">
        <v>4</v>
      </c>
      <c r="D16" s="203"/>
      <c r="E16" s="203"/>
      <c r="F16" s="203"/>
      <c r="G16" s="203"/>
      <c r="H16" s="203"/>
      <c r="I16" s="203"/>
      <c r="J16" s="203"/>
      <c r="K16" s="203"/>
      <c r="L16" s="203"/>
      <c r="M16" s="20"/>
      <c r="N16" s="296" t="s">
        <v>5</v>
      </c>
      <c r="O16" s="297"/>
      <c r="P16" s="297"/>
      <c r="Q16" s="297"/>
      <c r="R16" s="297"/>
      <c r="S16" s="298"/>
      <c r="T16" s="14"/>
    </row>
    <row r="17" spans="2:20" ht="15.6" customHeight="1" x14ac:dyDescent="0.25">
      <c r="B17" s="13"/>
      <c r="C17" s="203"/>
      <c r="D17" s="203"/>
      <c r="E17" s="203"/>
      <c r="F17" s="203"/>
      <c r="G17" s="203"/>
      <c r="H17" s="203"/>
      <c r="I17" s="203"/>
      <c r="J17" s="203"/>
      <c r="K17" s="203"/>
      <c r="L17" s="203"/>
      <c r="M17" s="20"/>
      <c r="N17" s="299"/>
      <c r="O17" s="300"/>
      <c r="P17" s="300"/>
      <c r="Q17" s="300"/>
      <c r="R17" s="300"/>
      <c r="S17" s="301"/>
      <c r="T17" s="14"/>
    </row>
    <row r="18" spans="2:20" ht="7.15" customHeight="1" x14ac:dyDescent="0.25">
      <c r="B18" s="13"/>
      <c r="T18" s="14"/>
    </row>
    <row r="19" spans="2:20" ht="15.6" customHeight="1" x14ac:dyDescent="0.25">
      <c r="B19" s="13"/>
      <c r="C19" s="203" t="s">
        <v>6</v>
      </c>
      <c r="D19" s="203"/>
      <c r="E19" s="203"/>
      <c r="F19" s="203"/>
      <c r="G19" s="203"/>
      <c r="H19" s="203"/>
      <c r="I19" s="203"/>
      <c r="J19" s="203"/>
      <c r="K19" s="203"/>
      <c r="L19" s="203"/>
      <c r="N19" s="296" t="s">
        <v>7</v>
      </c>
      <c r="O19" s="297"/>
      <c r="P19" s="297"/>
      <c r="Q19" s="297"/>
      <c r="R19" s="297"/>
      <c r="S19" s="298"/>
      <c r="T19" s="14"/>
    </row>
    <row r="20" spans="2:20" ht="15.6" customHeight="1" x14ac:dyDescent="0.25">
      <c r="B20" s="13"/>
      <c r="C20" s="203"/>
      <c r="D20" s="203"/>
      <c r="E20" s="203"/>
      <c r="F20" s="203"/>
      <c r="G20" s="203"/>
      <c r="H20" s="203"/>
      <c r="I20" s="203"/>
      <c r="J20" s="203"/>
      <c r="K20" s="203"/>
      <c r="L20" s="203"/>
      <c r="N20" s="299"/>
      <c r="O20" s="300"/>
      <c r="P20" s="300"/>
      <c r="Q20" s="300"/>
      <c r="R20" s="300"/>
      <c r="S20" s="301"/>
      <c r="T20" s="14"/>
    </row>
    <row r="21" spans="2:20" ht="7.15" customHeight="1" x14ac:dyDescent="0.25">
      <c r="B21" s="13"/>
      <c r="C21" s="21"/>
      <c r="D21" s="21"/>
      <c r="E21" s="21"/>
      <c r="F21" s="21"/>
      <c r="G21" s="21"/>
      <c r="H21" s="21"/>
      <c r="I21" s="21"/>
      <c r="J21" s="21"/>
      <c r="K21" s="21"/>
      <c r="L21" s="21"/>
      <c r="N21" s="22"/>
      <c r="O21" s="22"/>
      <c r="P21" s="22"/>
      <c r="Q21" s="22"/>
      <c r="R21" s="22"/>
      <c r="S21" s="22"/>
      <c r="T21" s="14"/>
    </row>
    <row r="22" spans="2:20" ht="15.6" customHeight="1" x14ac:dyDescent="0.25">
      <c r="B22" s="13"/>
      <c r="C22" s="203" t="s">
        <v>8</v>
      </c>
      <c r="D22" s="203"/>
      <c r="E22" s="203"/>
      <c r="F22" s="203"/>
      <c r="G22" s="203"/>
      <c r="H22" s="203"/>
      <c r="I22" s="203"/>
      <c r="J22" s="203"/>
      <c r="K22" s="203"/>
      <c r="L22" s="203"/>
      <c r="N22" s="302" t="s">
        <v>9</v>
      </c>
      <c r="O22" s="303"/>
      <c r="P22" s="303"/>
      <c r="Q22" s="303"/>
      <c r="R22" s="303"/>
      <c r="S22" s="304"/>
      <c r="T22" s="14"/>
    </row>
    <row r="23" spans="2:20" ht="15.6" customHeight="1" x14ac:dyDescent="0.25">
      <c r="B23" s="13"/>
      <c r="C23" s="203"/>
      <c r="D23" s="203"/>
      <c r="E23" s="203"/>
      <c r="F23" s="203"/>
      <c r="G23" s="203"/>
      <c r="H23" s="203"/>
      <c r="I23" s="203"/>
      <c r="J23" s="203"/>
      <c r="K23" s="203"/>
      <c r="L23" s="203"/>
      <c r="N23" s="305"/>
      <c r="O23" s="306"/>
      <c r="P23" s="306"/>
      <c r="Q23" s="306"/>
      <c r="R23" s="306"/>
      <c r="S23" s="307"/>
      <c r="T23" s="14"/>
    </row>
    <row r="24" spans="2:20" ht="7.15" customHeight="1" x14ac:dyDescent="0.25">
      <c r="B24" s="13"/>
      <c r="C24" s="21"/>
      <c r="D24" s="21"/>
      <c r="E24" s="21"/>
      <c r="F24" s="21"/>
      <c r="G24" s="21"/>
      <c r="H24" s="21"/>
      <c r="I24" s="21"/>
      <c r="J24" s="21"/>
      <c r="K24" s="21"/>
      <c r="L24" s="21"/>
      <c r="N24" s="4"/>
      <c r="O24" s="4"/>
      <c r="P24" s="4"/>
      <c r="Q24" s="4"/>
      <c r="R24" s="4"/>
      <c r="S24" s="4"/>
      <c r="T24" s="14"/>
    </row>
    <row r="25" spans="2:20" ht="15.6" customHeight="1" x14ac:dyDescent="0.25">
      <c r="B25" s="13"/>
      <c r="C25" s="203" t="s">
        <v>10</v>
      </c>
      <c r="D25" s="203"/>
      <c r="E25" s="203"/>
      <c r="F25" s="203"/>
      <c r="G25" s="203"/>
      <c r="H25" s="203"/>
      <c r="I25" s="203"/>
      <c r="J25" s="203"/>
      <c r="K25" s="203"/>
      <c r="L25" s="203"/>
      <c r="N25" s="308" t="s">
        <v>11</v>
      </c>
      <c r="O25" s="309"/>
      <c r="P25" s="309"/>
      <c r="Q25" s="309"/>
      <c r="R25" s="309"/>
      <c r="S25" s="310"/>
      <c r="T25" s="14"/>
    </row>
    <row r="26" spans="2:20" ht="15.6" customHeight="1" x14ac:dyDescent="0.25">
      <c r="B26" s="13"/>
      <c r="C26" s="203"/>
      <c r="D26" s="203"/>
      <c r="E26" s="203"/>
      <c r="F26" s="203"/>
      <c r="G26" s="203"/>
      <c r="H26" s="203"/>
      <c r="I26" s="203"/>
      <c r="J26" s="203"/>
      <c r="K26" s="203"/>
      <c r="L26" s="203"/>
      <c r="M26" s="20"/>
      <c r="N26" s="311"/>
      <c r="O26" s="312"/>
      <c r="P26" s="312"/>
      <c r="Q26" s="312"/>
      <c r="R26" s="312"/>
      <c r="S26" s="313"/>
      <c r="T26" s="14"/>
    </row>
    <row r="27" spans="2:20" ht="7.15" customHeight="1" x14ac:dyDescent="0.25">
      <c r="B27" s="13"/>
      <c r="D27" s="20"/>
      <c r="E27" s="20"/>
      <c r="F27" s="20"/>
      <c r="G27" s="20"/>
      <c r="I27" s="20"/>
      <c r="J27" s="20"/>
      <c r="K27" s="20"/>
      <c r="L27" s="20"/>
      <c r="M27" s="20"/>
      <c r="T27" s="14"/>
    </row>
    <row r="28" spans="2:20" s="24" customFormat="1" ht="15.6" customHeight="1" x14ac:dyDescent="0.2">
      <c r="B28" s="26"/>
      <c r="C28" s="216" t="s">
        <v>12</v>
      </c>
      <c r="D28" s="216"/>
      <c r="E28" s="216"/>
      <c r="F28" s="216"/>
      <c r="G28" s="216"/>
      <c r="H28" s="216"/>
      <c r="I28" s="216"/>
      <c r="J28" s="216"/>
      <c r="K28" s="216"/>
      <c r="L28" s="216"/>
      <c r="M28" s="216"/>
      <c r="N28" s="216"/>
      <c r="O28" s="216"/>
      <c r="P28" s="216"/>
      <c r="Q28" s="216"/>
      <c r="R28" s="216"/>
      <c r="S28" s="216"/>
      <c r="T28" s="27"/>
    </row>
    <row r="29" spans="2:20" s="24" customFormat="1" ht="15.6" customHeight="1" x14ac:dyDescent="0.2">
      <c r="B29" s="26"/>
      <c r="C29" s="34"/>
      <c r="D29" s="34"/>
      <c r="E29" s="34"/>
      <c r="F29" s="34"/>
      <c r="G29" s="34"/>
      <c r="H29" s="34"/>
      <c r="I29" s="34"/>
      <c r="J29" s="34"/>
      <c r="K29" s="34"/>
      <c r="L29" s="34"/>
      <c r="M29" s="34"/>
      <c r="N29" s="34"/>
      <c r="O29" s="34"/>
      <c r="P29" s="34"/>
      <c r="Q29" s="34"/>
      <c r="R29" s="34"/>
      <c r="S29" s="34"/>
      <c r="T29" s="27"/>
    </row>
    <row r="30" spans="2:20" ht="15.6" customHeight="1" x14ac:dyDescent="0.25">
      <c r="B30" s="13"/>
      <c r="C30" s="33"/>
      <c r="D30" s="33"/>
      <c r="E30" s="33"/>
      <c r="F30" s="33"/>
      <c r="G30" s="33"/>
      <c r="H30" s="33"/>
      <c r="I30" s="33"/>
      <c r="J30" s="33"/>
      <c r="K30" s="33"/>
      <c r="L30" s="33"/>
      <c r="M30" s="20"/>
      <c r="T30" s="14"/>
    </row>
    <row r="31" spans="2:20" ht="15.6" customHeight="1" x14ac:dyDescent="0.25">
      <c r="B31" s="13"/>
      <c r="D31" s="20"/>
      <c r="E31" s="20"/>
      <c r="F31" s="20"/>
      <c r="G31" s="20"/>
      <c r="I31" s="20"/>
      <c r="J31" s="20"/>
      <c r="K31" s="20"/>
      <c r="L31" s="20"/>
      <c r="M31" s="20"/>
      <c r="T31" s="14"/>
    </row>
    <row r="32" spans="2:20" ht="15.6" customHeight="1" x14ac:dyDescent="0.25">
      <c r="B32" s="13"/>
      <c r="D32" s="20"/>
      <c r="E32" s="20"/>
      <c r="F32" s="20"/>
      <c r="G32" s="20"/>
      <c r="I32" s="20"/>
      <c r="J32" s="20"/>
      <c r="K32" s="20"/>
      <c r="L32" s="20"/>
      <c r="M32" s="20"/>
      <c r="T32" s="14"/>
    </row>
    <row r="33" spans="2:20" ht="15.6" customHeight="1" x14ac:dyDescent="0.25">
      <c r="B33" s="13"/>
      <c r="C33" s="23"/>
      <c r="D33" s="23"/>
      <c r="E33" s="23"/>
      <c r="F33" s="23"/>
      <c r="G33" s="23"/>
      <c r="H33" s="23"/>
      <c r="I33" s="23"/>
      <c r="J33" s="23"/>
      <c r="K33" s="23"/>
      <c r="L33" s="23"/>
      <c r="M33" s="20"/>
      <c r="O33" s="217"/>
      <c r="P33" s="218"/>
      <c r="Q33" s="218"/>
      <c r="R33" s="218"/>
      <c r="S33" s="219"/>
      <c r="T33" s="14"/>
    </row>
    <row r="34" spans="2:20" ht="15.6" customHeight="1" x14ac:dyDescent="0.25">
      <c r="B34" s="13"/>
      <c r="C34" s="23"/>
      <c r="D34" s="23"/>
      <c r="E34" s="23"/>
      <c r="F34" s="23"/>
      <c r="G34" s="23"/>
      <c r="H34" s="23"/>
      <c r="I34" s="23"/>
      <c r="J34" s="23"/>
      <c r="K34" s="23"/>
      <c r="L34" s="23"/>
      <c r="M34" s="20"/>
      <c r="O34" s="220"/>
      <c r="P34" s="215"/>
      <c r="Q34" s="215"/>
      <c r="R34" s="215"/>
      <c r="S34" s="221"/>
      <c r="T34" s="14"/>
    </row>
    <row r="35" spans="2:20" ht="15.6" customHeight="1" x14ac:dyDescent="0.25">
      <c r="B35" s="13"/>
      <c r="D35" s="20"/>
      <c r="E35" s="20"/>
      <c r="F35" s="20"/>
      <c r="G35" s="20"/>
      <c r="H35" s="20"/>
      <c r="I35" s="20"/>
      <c r="J35" s="20"/>
      <c r="K35" s="20"/>
      <c r="L35" s="20"/>
      <c r="M35" s="20"/>
      <c r="O35" s="220"/>
      <c r="P35" s="215"/>
      <c r="Q35" s="215"/>
      <c r="R35" s="215"/>
      <c r="S35" s="221"/>
      <c r="T35" s="14"/>
    </row>
    <row r="36" spans="2:20" ht="15.6" customHeight="1" x14ac:dyDescent="0.25">
      <c r="B36" s="13"/>
      <c r="D36" s="20"/>
      <c r="E36" s="20"/>
      <c r="F36" s="20"/>
      <c r="G36" s="20"/>
      <c r="H36" s="20"/>
      <c r="I36" s="20"/>
      <c r="J36" s="20"/>
      <c r="K36" s="20"/>
      <c r="L36" s="20"/>
      <c r="M36" s="20"/>
      <c r="O36" s="220"/>
      <c r="P36" s="215"/>
      <c r="Q36" s="215"/>
      <c r="R36" s="215"/>
      <c r="S36" s="221"/>
      <c r="T36" s="14"/>
    </row>
    <row r="37" spans="2:20" s="29" customFormat="1" ht="9.6" customHeight="1" x14ac:dyDescent="0.2">
      <c r="B37" s="28"/>
      <c r="E37" s="29" t="s">
        <v>13</v>
      </c>
      <c r="F37" s="30"/>
      <c r="G37" s="30"/>
      <c r="H37" s="30"/>
      <c r="I37" s="30"/>
      <c r="J37" s="30"/>
      <c r="K37" s="30"/>
      <c r="L37" s="30"/>
      <c r="M37" s="30"/>
      <c r="O37" s="220"/>
      <c r="P37" s="215"/>
      <c r="Q37" s="215"/>
      <c r="R37" s="215"/>
      <c r="S37" s="221"/>
      <c r="T37" s="31"/>
    </row>
    <row r="38" spans="2:20" s="29" customFormat="1" ht="9.6" customHeight="1" x14ac:dyDescent="0.2">
      <c r="B38" s="28"/>
      <c r="E38" s="29" t="s">
        <v>14</v>
      </c>
      <c r="O38" s="220"/>
      <c r="P38" s="215"/>
      <c r="Q38" s="215"/>
      <c r="R38" s="215"/>
      <c r="S38" s="221"/>
      <c r="T38" s="31"/>
    </row>
    <row r="39" spans="2:20" s="29" customFormat="1" ht="9.6" customHeight="1" x14ac:dyDescent="0.2">
      <c r="B39" s="28"/>
      <c r="E39" s="29" t="s">
        <v>15</v>
      </c>
      <c r="I39" s="32" t="str">
        <f>'Cards Library'!L11</f>
        <v>kb-Pallet 3</v>
      </c>
      <c r="O39" s="222"/>
      <c r="P39" s="223"/>
      <c r="Q39" s="223"/>
      <c r="R39" s="223"/>
      <c r="S39" s="224"/>
      <c r="T39" s="31"/>
    </row>
    <row r="40" spans="2:20" ht="16.149999999999999" customHeight="1" thickBot="1" x14ac:dyDescent="0.3">
      <c r="B40" s="15"/>
      <c r="C40" s="16"/>
      <c r="D40" s="16"/>
      <c r="E40" s="16"/>
      <c r="F40" s="16"/>
      <c r="G40" s="16"/>
      <c r="H40" s="16"/>
      <c r="I40" s="16"/>
      <c r="J40" s="16"/>
      <c r="K40" s="16"/>
      <c r="L40" s="16"/>
      <c r="M40" s="16"/>
      <c r="N40" s="16"/>
      <c r="O40" s="225" t="s">
        <v>16</v>
      </c>
      <c r="P40" s="225"/>
      <c r="Q40" s="225"/>
      <c r="R40" s="225"/>
      <c r="S40" s="225"/>
      <c r="T40" s="17"/>
    </row>
  </sheetData>
  <sheetProtection algorithmName="SHA-512" hashValue="vecCiBwDpzlHoU0BwpDEUNV7BfiRVU7k7nn3T+VcAZV6wlTCOQkyk41qbQvowZId4Q1HHNIwU6GIqazutUaonw==" saltValue="6BMUgKuiOJ6df7G5MTDT5w==" spinCount="100000" sheet="1" scenarios="1"/>
  <mergeCells count="17">
    <mergeCell ref="C16:L17"/>
    <mergeCell ref="N16:S17"/>
    <mergeCell ref="J3:O4"/>
    <mergeCell ref="C5:O9"/>
    <mergeCell ref="C11:S11"/>
    <mergeCell ref="C12:S12"/>
    <mergeCell ref="C13:S13"/>
    <mergeCell ref="E3:I4"/>
    <mergeCell ref="C28:S28"/>
    <mergeCell ref="O33:S39"/>
    <mergeCell ref="O40:S40"/>
    <mergeCell ref="C19:L20"/>
    <mergeCell ref="N19:S20"/>
    <mergeCell ref="C22:L23"/>
    <mergeCell ref="N22:S23"/>
    <mergeCell ref="C25:L26"/>
    <mergeCell ref="N25:S26"/>
  </mergeCells>
  <pageMargins left="0.25" right="0.25" top="0.41" bottom="0.27" header="0.25" footer="0.18"/>
  <pageSetup orientation="landscape"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40ca7801-d877-4adc-b336-71df332c8762">
      <UserInfo>
        <DisplayName>Jade De Belle</DisplayName>
        <AccountId>4210</AccountId>
        <AccountType/>
      </UserInfo>
      <UserInfo>
        <DisplayName>Ujwal Somasekhar</DisplayName>
        <AccountId>16037</AccountId>
        <AccountType/>
      </UserInfo>
    </SharedWithUsers>
    <TaxCatchAll xmlns="40ca7801-d877-4adc-b336-71df332c8762" xsi:nil="true"/>
    <lcf76f155ced4ddcb4097134ff3c332f xmlns="af6005b0-cdc0-47db-8124-0f00f92d8e6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D0B6146B6E5046A775A0B12EA7FDFF" ma:contentTypeVersion="20" ma:contentTypeDescription="Create a new document." ma:contentTypeScope="" ma:versionID="c61cdd87f67941a7f31b52211ccce4ab">
  <xsd:schema xmlns:xsd="http://www.w3.org/2001/XMLSchema" xmlns:xs="http://www.w3.org/2001/XMLSchema" xmlns:p="http://schemas.microsoft.com/office/2006/metadata/properties" xmlns:ns1="http://schemas.microsoft.com/sharepoint/v3" xmlns:ns2="af6005b0-cdc0-47db-8124-0f00f92d8e61" xmlns:ns3="40ca7801-d877-4adc-b336-71df332c8762" targetNamespace="http://schemas.microsoft.com/office/2006/metadata/properties" ma:root="true" ma:fieldsID="99aea2fde6a7e578e4f63a422f7cfd19" ns1:_="" ns2:_="" ns3:_="">
    <xsd:import namespace="http://schemas.microsoft.com/sharepoint/v3"/>
    <xsd:import namespace="af6005b0-cdc0-47db-8124-0f00f92d8e61"/>
    <xsd:import namespace="40ca7801-d877-4adc-b336-71df332c876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6005b0-cdc0-47db-8124-0f00f92d8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3e03ef0-901a-4ee3-93b8-998df74335b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0ca7801-d877-4adc-b336-71df332c876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8d5311d-e18b-45c7-b98c-0ab9fc31d670}" ma:internalName="TaxCatchAll" ma:showField="CatchAllData" ma:web="40ca7801-d877-4adc-b336-71df332c87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4F1FE3-53C5-46AA-AA14-2B7D45EC850C}">
  <ds:schemaRefs>
    <ds:schemaRef ds:uri="http://schemas.microsoft.com/office/2006/metadata/properties"/>
    <ds:schemaRef ds:uri="http://schemas.microsoft.com/office/infopath/2007/PartnerControls"/>
    <ds:schemaRef ds:uri="http://schemas.microsoft.com/sharepoint/v3"/>
    <ds:schemaRef ds:uri="40ca7801-d877-4adc-b336-71df332c8762"/>
    <ds:schemaRef ds:uri="af6005b0-cdc0-47db-8124-0f00f92d8e61"/>
  </ds:schemaRefs>
</ds:datastoreItem>
</file>

<file path=customXml/itemProps2.xml><?xml version="1.0" encoding="utf-8"?>
<ds:datastoreItem xmlns:ds="http://schemas.openxmlformats.org/officeDocument/2006/customXml" ds:itemID="{9911B256-EE33-4F84-B2DC-22EBC766E69E}">
  <ds:schemaRefs>
    <ds:schemaRef ds:uri="http://schemas.microsoft.com/sharepoint/v3/contenttype/forms"/>
  </ds:schemaRefs>
</ds:datastoreItem>
</file>

<file path=customXml/itemProps3.xml><?xml version="1.0" encoding="utf-8"?>
<ds:datastoreItem xmlns:ds="http://schemas.openxmlformats.org/officeDocument/2006/customXml" ds:itemID="{D6FAEA4C-C2D2-478C-85E4-E5FED3D871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f6005b0-cdc0-47db-8124-0f00f92d8e61"/>
    <ds:schemaRef ds:uri="40ca7801-d877-4adc-b336-71df332c87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Pull-Systems</vt:lpstr>
      <vt:lpstr>Demand Worksheet</vt:lpstr>
      <vt:lpstr>Kanban Calc</vt:lpstr>
      <vt:lpstr>Cards Library</vt:lpstr>
      <vt:lpstr>Small Label tags</vt:lpstr>
      <vt:lpstr>Large Label tags</vt:lpstr>
      <vt:lpstr>Kanban card TEMPLATE</vt:lpstr>
      <vt:lpstr>Kb-Pallet Shipping &amp; receiving</vt:lpstr>
      <vt:lpstr>'Pull-Systems'!Print_Area</vt:lpstr>
      <vt:lpstr>'Small Label tags'!Print_Area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Edgar Anaya</dc:creator>
  <cp:keywords/>
  <dc:description/>
  <cp:lastModifiedBy>Edgar Anaya</cp:lastModifiedBy>
  <cp:revision/>
  <dcterms:created xsi:type="dcterms:W3CDTF">2021-10-25T21:07:08Z</dcterms:created>
  <dcterms:modified xsi:type="dcterms:W3CDTF">2022-11-12T00:59:06Z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0x01010031D0B6146B6E5046A775A0B12EA7FDFF</vt:lpwstr>
  </property>
  <property fmtid="{D5CDD505-2E9C-101B-9397-08002B2CF9AE}" pid="3" name="MediaServiceImageTags">
    <vt:lpwstr/>
  </property>
</Properties>
</file>